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убликация резерв\ФУ\"/>
    </mc:Choice>
  </mc:AlternateContent>
  <xr:revisionPtr revIDLastSave="0" documentId="13_ncr:1_{DE9E4A6B-BAD3-43FA-A68B-EBD22A81FFFD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прил1" sheetId="17" r:id="rId1"/>
    <sheet name="прил 2" sheetId="18" r:id="rId2"/>
    <sheet name="прил 3" sheetId="19" r:id="rId3"/>
    <sheet name="прил 4" sheetId="20" r:id="rId4"/>
    <sheet name="прил5" sheetId="21" r:id="rId5"/>
    <sheet name="прил 6" sheetId="22" r:id="rId6"/>
    <sheet name="прил7" sheetId="24" r:id="rId7"/>
    <sheet name="прил8" sheetId="23" r:id="rId8"/>
  </sheets>
  <definedNames>
    <definedName name="_xlnm._FilterDatabase" localSheetId="1" hidden="1">'прил 2'!$A$11:$G$690</definedName>
    <definedName name="_xlnm._FilterDatabase" localSheetId="2" hidden="1">'прил 3'!$A$11:$F$64</definedName>
    <definedName name="_xlnm._FilterDatabase" localSheetId="3" hidden="1">'прил 4'!$A$12:$I$698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_xlnm.Print_Titles" localSheetId="0">прил1!$11:$13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2'!$A$1:$G$709</definedName>
    <definedName name="_xlnm.Print_Area" localSheetId="3">'прил 4'!$A$1:$I$705</definedName>
    <definedName name="_xlnm.Print_Area" localSheetId="5">'прил 6'!$A$1:$E$26</definedName>
    <definedName name="_xlnm.Print_Area" localSheetId="0">прил1!$A$1:$E$78</definedName>
    <definedName name="_xlnm.Print_Area" localSheetId="4">прил5!$A$1:$E$34</definedName>
    <definedName name="_xlnm.Print_Area" localSheetId="7">прил8!$A$1:$C$20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8" i="20" l="1"/>
  <c r="G698" i="20"/>
  <c r="D70" i="17"/>
  <c r="D72" i="17"/>
  <c r="C72" i="17"/>
  <c r="D67" i="17"/>
  <c r="C67" i="17"/>
  <c r="E69" i="17"/>
  <c r="D58" i="17"/>
  <c r="C58" i="17"/>
  <c r="C56" i="17"/>
  <c r="C51" i="17" s="1"/>
  <c r="E55" i="17"/>
  <c r="D51" i="17"/>
  <c r="D40" i="17"/>
  <c r="C40" i="17"/>
  <c r="D29" i="17"/>
  <c r="D28" i="17" s="1"/>
  <c r="C29" i="17"/>
  <c r="C28" i="17" s="1"/>
  <c r="E30" i="17"/>
  <c r="E72" i="17" l="1"/>
  <c r="E56" i="17"/>
  <c r="D27" i="24" l="1"/>
  <c r="C27" i="24"/>
  <c r="D25" i="24"/>
  <c r="C25" i="24"/>
  <c r="C24" i="24" s="1"/>
  <c r="D22" i="24"/>
  <c r="C22" i="24"/>
  <c r="D20" i="24"/>
  <c r="D19" i="24" s="1"/>
  <c r="C20" i="24"/>
  <c r="C19" i="24" s="1"/>
  <c r="D17" i="24"/>
  <c r="C17" i="24"/>
  <c r="E16" i="24"/>
  <c r="D15" i="24"/>
  <c r="C15" i="24"/>
  <c r="C14" i="24" s="1"/>
  <c r="D14" i="24"/>
  <c r="D24" i="24" l="1"/>
  <c r="D13" i="24" s="1"/>
  <c r="D12" i="24" s="1"/>
  <c r="C13" i="24"/>
  <c r="C12" i="24" s="1"/>
  <c r="E14" i="24"/>
  <c r="E15" i="24"/>
  <c r="E45" i="17" l="1"/>
  <c r="E42" i="17"/>
  <c r="E65" i="17" l="1"/>
  <c r="E53" i="17"/>
  <c r="D39" i="17" l="1"/>
  <c r="C39" i="17"/>
  <c r="E40" i="17"/>
  <c r="E73" i="17"/>
  <c r="E68" i="17"/>
  <c r="E67" i="17"/>
  <c r="E66" i="17"/>
  <c r="E64" i="17"/>
  <c r="D63" i="17"/>
  <c r="C63" i="17"/>
  <c r="E62" i="17"/>
  <c r="E61" i="17"/>
  <c r="E60" i="17"/>
  <c r="E59" i="17"/>
  <c r="E57" i="17"/>
  <c r="E54" i="17"/>
  <c r="E52" i="17"/>
  <c r="E50" i="17"/>
  <c r="E49" i="17"/>
  <c r="D48" i="17"/>
  <c r="C48" i="17"/>
  <c r="D43" i="17"/>
  <c r="C43" i="17"/>
  <c r="E41" i="17"/>
  <c r="E38" i="17"/>
  <c r="E37" i="17"/>
  <c r="D36" i="17"/>
  <c r="C36" i="17"/>
  <c r="E35" i="17"/>
  <c r="E34" i="17"/>
  <c r="D33" i="17"/>
  <c r="C33" i="17"/>
  <c r="E32" i="17"/>
  <c r="D31" i="17"/>
  <c r="C31" i="17"/>
  <c r="E29" i="17"/>
  <c r="E27" i="17"/>
  <c r="D26" i="17"/>
  <c r="C26" i="17"/>
  <c r="E25" i="17"/>
  <c r="D24" i="17"/>
  <c r="C24" i="17"/>
  <c r="E23" i="17"/>
  <c r="E22" i="17"/>
  <c r="E21" i="17"/>
  <c r="E20" i="17"/>
  <c r="D19" i="17"/>
  <c r="C19" i="17"/>
  <c r="E18" i="17"/>
  <c r="D17" i="17"/>
  <c r="C17" i="17"/>
  <c r="E16" i="17"/>
  <c r="D15" i="17"/>
  <c r="C15" i="17"/>
  <c r="E17" i="17" l="1"/>
  <c r="E43" i="17"/>
  <c r="E15" i="17"/>
  <c r="E58" i="17"/>
  <c r="E63" i="17"/>
  <c r="E51" i="17"/>
  <c r="C47" i="17"/>
  <c r="C46" i="17" s="1"/>
  <c r="E48" i="17"/>
  <c r="E39" i="17"/>
  <c r="E36" i="17"/>
  <c r="E33" i="17"/>
  <c r="E31" i="17"/>
  <c r="E28" i="17"/>
  <c r="E26" i="17"/>
  <c r="E24" i="17"/>
  <c r="E19" i="17"/>
  <c r="D14" i="17"/>
  <c r="C14" i="17"/>
  <c r="D47" i="17"/>
  <c r="D46" i="17" s="1"/>
  <c r="C74" i="17" l="1"/>
  <c r="E14" i="17"/>
  <c r="E47" i="17"/>
  <c r="D74" i="17" l="1"/>
  <c r="E74" i="17" s="1"/>
  <c r="E46" i="17"/>
</calcChain>
</file>

<file path=xl/sharedStrings.xml><?xml version="1.0" encoding="utf-8"?>
<sst xmlns="http://schemas.openxmlformats.org/spreadsheetml/2006/main" count="4389" uniqueCount="771">
  <si>
    <t>% исполнения</t>
  </si>
  <si>
    <t>Наименование показателя</t>
  </si>
  <si>
    <t>(тыс. рублей)</t>
  </si>
  <si>
    <t>Исполнено</t>
  </si>
  <si>
    <t>План год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</si>
  <si>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</si>
  <si>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</si>
  <si>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</si>
  <si>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</si>
  <si>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</si>
  <si>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</si>
  <si>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</si>
  <si>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</si>
  <si>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</si>
  <si>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</si>
  <si>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</si>
  <si>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</si>
  <si>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</si>
  <si>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</si>
  <si>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</si>
  <si>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</si>
  <si>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</si>
  <si>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</si>
  <si>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</si>
  <si>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</si>
  <si>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</si>
  <si>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</si>
  <si>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</si>
  <si>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</si>
  <si>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</si>
  <si>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</si>
  <si>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</si>
  <si>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</si>
  <si>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</si>
  <si>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</si>
  <si>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</si>
  <si>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</si>
  <si>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</si>
  <si>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</si>
  <si>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</si>
  <si>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</si>
  <si>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</si>
  <si>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</si>
  <si>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</si>
  <si>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</si>
  <si>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</si>
  <si>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</si>
  <si>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</si>
  <si>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</si>
  <si>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</si>
  <si>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</si>
  <si>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</si>
  <si>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</si>
  <si>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</si>
  <si>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</si>
  <si>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</si>
  <si>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</si>
  <si>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</si>
  <si>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</si>
  <si>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</si>
  <si>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</si>
  <si>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</si>
  <si>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</si>
  <si>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</si>
  <si>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</si>
  <si>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</si>
  <si>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</si>
  <si>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</si>
  <si>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</si>
  <si>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</si>
  <si>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</si>
  <si>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</si>
  <si>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</si>
  <si>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</si>
  <si>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</si>
  <si>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</si>
  <si>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</si>
  <si>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</si>
  <si>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</si>
  <si>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</si>
  <si>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</si>
  <si>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</si>
  <si>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</si>
  <si>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</si>
  <si>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</si>
  <si>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</si>
  <si>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</si>
  <si>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</si>
  <si>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</si>
  <si>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</si>
  <si>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</si>
  <si>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</si>
  <si>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</si>
  <si>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</si>
  <si>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</si>
  <si>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</si>
  <si>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</si>
  <si>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</si>
  <si>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</si>
  <si>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</si>
  <si>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</si>
  <si>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</si>
  <si>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</si>
  <si>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</si>
  <si>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</si>
  <si>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</si>
  <si>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</si>
  <si>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</si>
  <si>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</si>
  <si>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</si>
  <si>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</si>
  <si>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</si>
  <si>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</si>
  <si>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Код</t>
  </si>
  <si>
    <t>целевой статьи</t>
  </si>
  <si>
    <t>вида расходов</t>
  </si>
  <si>
    <t>раздела, подраздела</t>
  </si>
  <si>
    <t>6100000000</t>
  </si>
  <si>
    <t/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</si>
  <si>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</si>
  <si>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</si>
  <si>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</si>
  <si>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</si>
  <si>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</si>
  <si>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</si>
  <si>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</si>
  <si>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</si>
  <si>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</si>
  <si>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</si>
  <si>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</si>
  <si>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</si>
  <si>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</si>
  <si>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</si>
  <si>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</si>
  <si>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</si>
  <si>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</si>
  <si>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</si>
  <si>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</si>
  <si>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</si>
  <si>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</si>
  <si>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</si>
  <si>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</si>
  <si>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</si>
  <si>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</si>
  <si>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</si>
  <si>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</si>
  <si>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</si>
  <si>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</si>
  <si>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</si>
  <si>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</si>
  <si>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Общее образование</t>
  </si>
  <si>
    <t>6110220001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</si>
  <si>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</si>
  <si>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</si>
  <si>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</si>
  <si>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</si>
  <si>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</si>
  <si>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</si>
  <si>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</si>
  <si>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</si>
  <si>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</si>
  <si>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</si>
  <si>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</si>
  <si>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</si>
  <si>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</si>
  <si>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</si>
  <si>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</si>
  <si>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</si>
  <si>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</si>
  <si>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</si>
  <si>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</si>
  <si>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</si>
  <si>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</si>
  <si>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</si>
  <si>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</si>
  <si>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Мероприятия по капитальному ремонту образовательных организаций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</si>
  <si>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</si>
  <si>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</si>
  <si>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</si>
  <si>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</si>
  <si>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</si>
  <si>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</si>
  <si>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</si>
  <si>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</si>
  <si>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</si>
  <si>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</si>
  <si>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</si>
  <si>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</si>
  <si>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</si>
  <si>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</si>
  <si>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</si>
  <si>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</si>
  <si>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</si>
  <si>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</si>
  <si>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</si>
  <si>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61103S2370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</si>
  <si>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</si>
  <si>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</si>
  <si>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</si>
  <si>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</si>
  <si>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</si>
  <si>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</si>
  <si>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</si>
  <si>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</si>
  <si>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</si>
  <si>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</si>
  <si>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</si>
  <si>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</si>
  <si>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</si>
  <si>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</si>
  <si>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</si>
  <si>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</si>
  <si>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</si>
  <si>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</si>
  <si>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</si>
  <si>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</si>
  <si>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</si>
  <si>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6200000000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</si>
  <si>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</si>
  <si>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</si>
  <si>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</si>
  <si>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</si>
  <si>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</si>
  <si>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</si>
  <si>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62101S2370</t>
  </si>
  <si>
    <t>Основное мероприятие: Организация библиотечного обслуживания</t>
  </si>
  <si>
    <t>6210200000</t>
  </si>
  <si>
    <t>6210220290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</si>
  <si>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</si>
  <si>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</si>
  <si>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</si>
  <si>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</si>
  <si>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</si>
  <si>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</si>
  <si>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</si>
  <si>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</si>
  <si>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</si>
  <si>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</si>
  <si>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</si>
  <si>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</si>
  <si>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</si>
  <si>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62104S2370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</si>
  <si>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</si>
  <si>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</si>
  <si>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</si>
  <si>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</si>
  <si>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</si>
  <si>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</si>
  <si>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6300000000</t>
  </si>
  <si>
    <t>6310000000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</si>
  <si>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</si>
  <si>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</si>
  <si>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</si>
  <si>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</si>
  <si>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</si>
  <si>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</si>
  <si>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</si>
  <si>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</si>
  <si>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</si>
  <si>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</si>
  <si>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</si>
  <si>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</si>
  <si>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</si>
  <si>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</si>
  <si>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</si>
  <si>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</si>
  <si>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</si>
  <si>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</si>
  <si>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</si>
  <si>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</si>
  <si>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</si>
  <si>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</si>
  <si>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</si>
  <si>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</si>
  <si>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</si>
  <si>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</si>
  <si>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</si>
  <si>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</si>
  <si>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</si>
  <si>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</si>
  <si>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</si>
  <si>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</si>
  <si>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</si>
  <si>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</si>
  <si>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</si>
  <si>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</si>
  <si>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</si>
  <si>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</si>
  <si>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Другие вопросы в области национальной экономики</t>
  </si>
  <si>
    <t>6400000000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</si>
  <si>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</si>
  <si>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</si>
  <si>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</si>
  <si>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</si>
  <si>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</si>
  <si>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</si>
  <si>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</si>
  <si>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</si>
  <si>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</si>
  <si>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</si>
  <si>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</si>
  <si>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</si>
  <si>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</si>
  <si>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</si>
  <si>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</si>
  <si>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</si>
  <si>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</si>
  <si>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6500000000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</si>
  <si>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</si>
  <si>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</si>
  <si>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</si>
  <si>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</si>
  <si>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</si>
  <si>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</si>
  <si>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</si>
  <si>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</si>
  <si>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</si>
  <si>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</si>
  <si>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</si>
  <si>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</si>
  <si>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</si>
  <si>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</si>
  <si>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</si>
  <si>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</si>
  <si>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</si>
  <si>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</si>
  <si>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</si>
  <si>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</si>
  <si>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</si>
  <si>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</si>
  <si>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</si>
  <si>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Дорожное хозяйство (дорожные фонды)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</si>
  <si>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</si>
  <si>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</si>
  <si>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</si>
  <si>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</si>
  <si>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</si>
  <si>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6530000000</t>
  </si>
  <si>
    <t>Основное мероприятие: Управление муниципальной собственностью</t>
  </si>
  <si>
    <t>6530100000</t>
  </si>
  <si>
    <t>6530120190</t>
  </si>
  <si>
    <t>6600000000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</si>
  <si>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</si>
  <si>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</si>
  <si>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</si>
  <si>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</si>
  <si>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</si>
  <si>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</si>
  <si>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</si>
  <si>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</si>
  <si>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</si>
  <si>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</si>
  <si>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</si>
  <si>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</si>
  <si>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</si>
  <si>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</si>
  <si>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</si>
  <si>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</si>
  <si>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</si>
  <si>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</si>
  <si>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</si>
  <si>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</si>
  <si>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</si>
  <si>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</si>
  <si>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</si>
  <si>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</si>
  <si>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</si>
  <si>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</si>
  <si>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</si>
  <si>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</si>
  <si>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6610620100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</si>
  <si>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</si>
  <si>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</si>
  <si>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</si>
  <si>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</si>
  <si>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</si>
  <si>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</si>
  <si>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</si>
  <si>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</si>
  <si>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</si>
  <si>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</si>
  <si>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</si>
  <si>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</si>
  <si>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</si>
  <si>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</si>
  <si>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</si>
  <si>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</si>
  <si>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</si>
  <si>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</si>
  <si>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</si>
  <si>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</si>
  <si>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</si>
  <si>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6700000000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</si>
  <si>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</si>
  <si>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</si>
  <si>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</si>
  <si>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</si>
  <si>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</si>
  <si>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</si>
  <si>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</si>
  <si>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Капитальные вложения в объекты государственной (муниципальной) собственности</t>
  </si>
  <si>
    <t>400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</si>
  <si>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</si>
  <si>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</si>
  <si>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</si>
  <si>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</si>
  <si>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</si>
  <si>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</si>
  <si>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</si>
  <si>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</si>
  <si>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</si>
  <si>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</si>
  <si>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</si>
  <si>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</si>
  <si>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</si>
  <si>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</si>
  <si>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</si>
  <si>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</si>
  <si>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</si>
  <si>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</si>
  <si>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</si>
  <si>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</si>
  <si>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</si>
  <si>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</si>
  <si>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</si>
  <si>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</si>
  <si>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</si>
  <si>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6800000000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</si>
  <si>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</si>
  <si>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</si>
  <si>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</si>
  <si>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</si>
  <si>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</si>
  <si>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</si>
  <si>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</si>
  <si>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</si>
  <si>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</si>
  <si>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</si>
  <si>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</si>
  <si>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</si>
  <si>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</si>
  <si>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</si>
  <si>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</si>
  <si>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</si>
  <si>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</si>
  <si>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</si>
  <si>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</si>
  <si>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</si>
  <si>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</si>
  <si>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</si>
  <si>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</si>
  <si>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</si>
  <si>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</si>
  <si>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</si>
  <si>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</si>
  <si>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</si>
  <si>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</si>
  <si>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</si>
  <si>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</si>
  <si>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</si>
  <si>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</si>
  <si>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</si>
  <si>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</si>
  <si>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</si>
  <si>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</si>
  <si>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</si>
  <si>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</si>
  <si>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</si>
  <si>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</si>
  <si>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</si>
  <si>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</si>
  <si>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</si>
  <si>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</si>
  <si>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</si>
  <si>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</si>
  <si>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</si>
  <si>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</si>
  <si>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</si>
  <si>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</si>
  <si>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</si>
  <si>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</si>
  <si>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</si>
  <si>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</si>
  <si>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</si>
  <si>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</si>
  <si>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</si>
  <si>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</si>
  <si>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</si>
  <si>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7000000000</t>
  </si>
  <si>
    <t>7010000000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</si>
  <si>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</si>
  <si>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</si>
  <si>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</si>
  <si>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</si>
  <si>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</si>
  <si>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</si>
  <si>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</si>
  <si>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</si>
  <si>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</si>
  <si>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</si>
  <si>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</si>
  <si>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</si>
  <si>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</si>
  <si>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</si>
  <si>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</si>
  <si>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</si>
  <si>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</si>
  <si>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</si>
  <si>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</si>
  <si>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</si>
  <si>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</si>
  <si>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</si>
  <si>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</si>
  <si>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</si>
  <si>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</si>
  <si>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</si>
  <si>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</si>
  <si>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</si>
  <si>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</si>
  <si>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</si>
  <si>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</si>
  <si>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</si>
  <si>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</si>
  <si>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</si>
  <si>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</si>
  <si>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</si>
  <si>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</si>
  <si>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</si>
  <si>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</si>
  <si>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</si>
  <si>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Обеспечение проведения выборов и референдумов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</si>
  <si>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</si>
  <si>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</si>
  <si>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</si>
  <si>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</si>
  <si>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</si>
  <si>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</si>
  <si>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</si>
  <si>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</si>
  <si>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</si>
  <si>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</si>
  <si>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</si>
  <si>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</si>
  <si>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</si>
  <si>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</si>
  <si>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</si>
  <si>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</si>
  <si>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ИТОГО</t>
  </si>
  <si>
    <t>Начальник финансового управления АЧРМО</t>
  </si>
  <si>
    <t>Ю.Н. Гайдук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</si>
  <si>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</si>
  <si>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</si>
  <si>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</si>
  <si>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</si>
  <si>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</si>
  <si>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</si>
  <si>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</si>
  <si>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</si>
  <si>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</si>
  <si>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</si>
  <si>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</si>
  <si>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</si>
  <si>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</si>
  <si>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</si>
  <si>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</si>
  <si>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</si>
  <si>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</si>
  <si>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</si>
  <si>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</si>
  <si>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</si>
  <si>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</si>
  <si>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</si>
  <si>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</si>
  <si>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№п/п</t>
  </si>
  <si>
    <t>Наименование городских и сельских поселений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</si>
  <si>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</si>
  <si>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</si>
  <si>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</si>
  <si>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</si>
  <si>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</si>
  <si>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</si>
  <si>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</si>
  <si>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</si>
  <si>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</si>
  <si>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</si>
  <si>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</si>
  <si>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</si>
  <si>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</si>
  <si>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</si>
  <si>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</si>
  <si>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</si>
  <si>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</si>
  <si>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</si>
  <si>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</si>
  <si>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Поддержка мер по обеспечению сбалансированности местных бюджетов</t>
  </si>
  <si>
    <t>Наименование</t>
  </si>
  <si>
    <t>Сумма, тыс. руб.</t>
  </si>
  <si>
    <t>1. Размер бюджетных ассигнований резервного фонда</t>
  </si>
  <si>
    <t>Начальник финансового управления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</si>
  <si>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</si>
  <si>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</si>
  <si>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</si>
  <si>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</si>
  <si>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</si>
  <si>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</si>
  <si>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</si>
  <si>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</si>
  <si>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кредитов 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</si>
  <si>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</si>
  <si>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</si>
  <si>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</si>
  <si>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</si>
  <si>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</si>
  <si>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</si>
  <si>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</si>
  <si>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</si>
  <si>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</si>
  <si>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</si>
  <si>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</si>
  <si>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</si>
  <si>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</si>
  <si>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</si>
  <si>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</si>
  <si>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</si>
  <si>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</si>
  <si>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</si>
  <si>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</si>
  <si>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</si>
  <si>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</si>
  <si>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</si>
  <si>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</si>
  <si>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</si>
  <si>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</si>
  <si>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Отчет об исполнении дотации на выравнивание бюджетной обеспеченности поселений Черемховского районного муниципального образования за 9 месяцев 2022 года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</si>
  <si>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9 месяцев 2022 года</t>
  </si>
  <si>
    <t>Платежи от государственных и муниципальных унитарных предприятий</t>
  </si>
  <si>
    <t>000 1 11 07000 00 0000 120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</si>
  <si>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</si>
  <si>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</si>
  <si>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на реализацию мероприятий по модернизации школьных систем образования</t>
  </si>
  <si>
    <t>000 202 25750 00 0000 150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</si>
  <si>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</si>
  <si>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</si>
  <si>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 в бюджеты муниципальных районов</t>
  </si>
  <si>
    <t>000 2 07 05030 05 0000 180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</si>
  <si>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</si>
  <si>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</si>
  <si>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</si>
  <si>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</si>
  <si>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Отчет об исполнении бюджета Черемховского районного муниципального образования  
за 9 месяцев 2022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</si>
  <si>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Отчет об исполнении бюджетных ассигнований за 9 месяцев 2022 года по разделам и подразделам классификации расходов бюджетов</t>
  </si>
  <si>
    <t>Отчет об исполнении бюджета за 9 месяцев 2022 года по ведомственной структуре расходов бюджета Черемховского районного муниципального образования</t>
  </si>
  <si>
    <t xml:space="preserve">Отчет об исполнении бюджета Черемховского районного муниципального образования за 9 месяцев  2022 года по источникам внутреннего финансирования дефицита бюджета   </t>
  </si>
  <si>
    <t>Отчет об использовании бюджетных ассигнований резервного фонда администрации Черемховского районного муниципального образования за  9 месяцев 2022 года</t>
  </si>
  <si>
    <t>3. Фактическое использование средств резервного фонда на 01.10.2022 г.</t>
  </si>
  <si>
    <t>4. Нераспределенный остаток бюджетных ассигнований резервного фонда на 01.10.2022 г.</t>
  </si>
  <si>
    <t xml:space="preserve">Муниципальная программа "Развитие образования Черемховского района" </t>
  </si>
  <si>
    <t xml:space="preserve">Подпрограмма "Развитие дошкольного, общего и дополнительного образования" </t>
  </si>
  <si>
    <t>61101S2050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</si>
  <si>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</si>
  <si>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Ликвидация последствий чрезвычайной ситуации, связанной с произошедшими 13 июля 2022 года неблагоприятными погодными условиями, вызванными прохождением по территории Черемховского районного муниципального образования штормового ветра, который сопровождался сильным дождем и градом</t>
  </si>
  <si>
    <t>6110220300</t>
  </si>
  <si>
    <t>Реализация мероприятий по модернизации школьных систем образования</t>
  </si>
  <si>
    <t>61102L7500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</si>
  <si>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</si>
  <si>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61102S2924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</si>
  <si>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</si>
  <si>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</si>
  <si>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61102S2949</t>
  </si>
  <si>
    <t>61103S2972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</si>
  <si>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</si>
  <si>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</si>
  <si>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</si>
  <si>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</si>
  <si>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 xml:space="preserve">Подпрограмма "Обеспечение реализации муниципальной программы и прочие мероприятия в области образования" </t>
  </si>
  <si>
    <t>6120120100</t>
  </si>
  <si>
    <t>61201S2972</t>
  </si>
  <si>
    <t xml:space="preserve">Муниципальная программа "Сохранение и развитие культуры в Черемховском районном муниципальном образовании " 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</si>
  <si>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</si>
  <si>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62101S2972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</si>
  <si>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</si>
  <si>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</si>
  <si>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Мероприятия по капитальному ремонту объектов муниципальной собственности в сфере культуры</t>
  </si>
  <si>
    <t>62102S2972</t>
  </si>
  <si>
    <t>62103S2972</t>
  </si>
  <si>
    <t>62104S2120</t>
  </si>
  <si>
    <t>62104S2972</t>
  </si>
  <si>
    <t>Региональный проект "Обеспечение качественно нового уровня развития инфраструктуры культуры ("Культурная среда")"</t>
  </si>
  <si>
    <t>621A100000</t>
  </si>
  <si>
    <t>Техническое оснащение муниципальных музеев</t>
  </si>
  <si>
    <t>621A155900</t>
  </si>
  <si>
    <t>Подпрограмма "Обеспечение реализации муниципальной программы и прочие мероприятия в области культуры"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</si>
  <si>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</si>
  <si>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</si>
  <si>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 xml:space="preserve">Подпрограмма "Устойчивое развитие сельских территорий Черемховского районного муниципального образования" 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</si>
  <si>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</si>
  <si>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</si>
  <si>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</si>
  <si>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</si>
  <si>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</si>
  <si>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</si>
  <si>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 xml:space="preserve">Подпрограмма "Охрана окружающей среды на территории Черемховского районного муниципального образования" 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</si>
  <si>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</si>
  <si>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</si>
  <si>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</si>
  <si>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</si>
  <si>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</si>
  <si>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</si>
  <si>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</si>
  <si>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63401S2972</t>
  </si>
  <si>
    <t>Основное мероприятие: Осуществление полномочий по благоустройству территорий поселений, переданных в рамках соглашений</t>
  </si>
  <si>
    <t>6340300000</t>
  </si>
  <si>
    <t>Благоустройство территории, прилегающей к МКУК «МКЦ АЧРМО» в п. Михайловка Черемховского района</t>
  </si>
  <si>
    <t>6340320071</t>
  </si>
  <si>
    <t>Благоустройство</t>
  </si>
  <si>
    <t xml:space="preserve">Подпрограмма "Градостроительная политика на территории Черемховского районного муниципального образования" 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</si>
  <si>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</si>
  <si>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</si>
  <si>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</si>
  <si>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</si>
  <si>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</si>
  <si>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Обслуживание государственного внутреннего и муниципального долга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</si>
  <si>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</si>
  <si>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6420120014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</si>
  <si>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</si>
  <si>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</si>
  <si>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</si>
  <si>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</si>
  <si>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65201S2972</t>
  </si>
  <si>
    <t>Основное мероприятие: Ликвидация муниципальных унитарных предприятий</t>
  </si>
  <si>
    <t>6520300000</t>
  </si>
  <si>
    <t>Предоставление субсидии МУП "Аэропорт - Черемхово"</t>
  </si>
  <si>
    <t>6520321023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</si>
  <si>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</si>
  <si>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6530120100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</si>
  <si>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</si>
  <si>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</si>
  <si>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Подпрограмма "Развитие системы управления муниципальным образованием"</t>
  </si>
  <si>
    <t>66106S2972</t>
  </si>
  <si>
    <t>Подпрограмма "Развитие предпринимательства"</t>
  </si>
  <si>
    <t>Муниципальная программа "Безопасность жизнедеятельности в Черемховском районном муниципальном образовании"</t>
  </si>
  <si>
    <t>Подпрограмма "Повышение безопасности дорожного движения в Черемховском районном муниципальном образовании"</t>
  </si>
  <si>
    <t>Подпрограмма "Улучшение условий и охраны труда в Черемховском районном муниципальном образовании"</t>
  </si>
  <si>
    <t>Подпрограмма "Обеспечение общественной безопасности"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</si>
  <si>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</si>
  <si>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</si>
  <si>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Подпрограмма "Молодежная политика в Черемховском районном муниципальном образовании"</t>
  </si>
  <si>
    <t>Подпрограмма "Развитие физической культуры и спорта в Черемховском районном муниципальном образовании"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</si>
  <si>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</si>
  <si>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</si>
  <si>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Подпрограмма "Молодым семьям – доступное жилье"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</si>
  <si>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</si>
  <si>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Подпрограмма "Развитие туризма в Черемховском районном муниципальном образовании"</t>
  </si>
  <si>
    <t>Муниципальная программа "Здоровье населения в Черемховском районном муниципальном образовании"</t>
  </si>
  <si>
    <t>Муниципальная программа "Социальная поддержка населения Черемховского районного муниципального образования"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</si>
  <si>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</si>
  <si>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</si>
  <si>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80101S2972</t>
  </si>
  <si>
    <t>80102S2972</t>
  </si>
  <si>
    <t>80201S2972</t>
  </si>
  <si>
    <t>80202S2972</t>
  </si>
  <si>
    <t>8040120300</t>
  </si>
  <si>
    <t>ОХРАНА ОКРУЖАЮЩЕЙ СРЕДЫ</t>
  </si>
  <si>
    <t>ОБСЛУЖИВАНИЕ ГОСУДАРСТВЕННОГО И МУНИЦИПАЛЬНОГО ДОЛГА</t>
  </si>
  <si>
    <t xml:space="preserve">Бельское </t>
  </si>
  <si>
    <t xml:space="preserve">Михайловское </t>
  </si>
  <si>
    <t xml:space="preserve">Новогромовское </t>
  </si>
  <si>
    <t xml:space="preserve">Тальниковское </t>
  </si>
  <si>
    <t xml:space="preserve">Отчет об  исполнении доходов бюджета Черемховского районного муниципального образования                                                             за 9 месяцев 2022 года  </t>
  </si>
  <si>
    <t xml:space="preserve">2. Распределение бюджетных ассигнований резервного фонда на 01.10.2022 г., в т.ч.:  </t>
  </si>
  <si>
    <t xml:space="preserve">Текущий ремонт кровли здания МКОУ СОШ Голуметь (распоряжение АЧРМО  № 297-р от 18.07.2022)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</si>
</sst>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р_._-;\-* #,##0.00_р_._-;_-* &quot;-&quot;??_р_._-;_-@_-"/>
    <numFmt numFmtId="165" formatCode="0.0"/>
    <numFmt numFmtId="166" formatCode="#,##0.0"/>
    <numFmt numFmtId="167" formatCode="000\.00\.000\.0"/>
    <numFmt numFmtId="168" formatCode="0000000000;[Red]\-0000000000;&quot;&quot;"/>
    <numFmt numFmtId="169" formatCode="000;[Red]\-000;&quot;&quot;"/>
    <numFmt numFmtId="170" formatCode="0000;[Red]\-0000;&quot;&quot;"/>
    <numFmt numFmtId="171" formatCode="#,##0.0;[Red]\-#,##0.0;0.0"/>
    <numFmt numFmtId="172" formatCode="000"/>
    <numFmt numFmtId="173" formatCode="00;[Red]\-00;&quot;&quot;"/>
    <numFmt numFmtId="174" formatCode="#,##0.00;[Red]\-#,##0.00;0.00"/>
    <numFmt numFmtId="175" formatCode="0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1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4">
    <xf numFmtId="0" fontId="0" fillId="0" borderId="0" xfId="0"/>
    <xf numFmtId="0" fontId="15" fillId="0" borderId="0" xfId="6" applyFont="1" applyAlignment="1">
      <alignment horizontal="center"/>
    </xf>
    <xf numFmtId="0" fontId="15" fillId="0" borderId="0" xfId="14" applyFont="1" applyFill="1" applyAlignment="1">
      <alignment horizontal="right"/>
    </xf>
    <xf numFmtId="0" fontId="7" fillId="0" borderId="0" xfId="97" applyFont="1" applyFill="1" applyAlignment="1">
      <alignment horizontal="center"/>
    </xf>
    <xf numFmtId="166" fontId="15" fillId="2" borderId="0" xfId="14" applyNumberFormat="1" applyFont="1" applyFill="1" applyAlignment="1">
      <alignment horizontal="center"/>
    </xf>
    <xf numFmtId="165" fontId="15" fillId="0" borderId="0" xfId="6" applyNumberFormat="1" applyFont="1" applyAlignment="1"/>
    <xf numFmtId="0" fontId="15" fillId="3" borderId="0" xfId="6" applyFont="1" applyFill="1" applyAlignment="1">
      <alignment horizontal="center"/>
    </xf>
    <xf numFmtId="0" fontId="19" fillId="2" borderId="0" xfId="97" applyFont="1" applyFill="1" applyAlignment="1">
      <alignment horizontal="center" vertical="center" wrapText="1"/>
    </xf>
    <xf numFmtId="0" fontId="20" fillId="0" borderId="1" xfId="97" applyFont="1" applyFill="1" applyBorder="1" applyAlignment="1">
      <alignment horizontal="center" vertical="center" wrapText="1"/>
    </xf>
    <xf numFmtId="0" fontId="19" fillId="0" borderId="1" xfId="97" applyFont="1" applyFill="1" applyBorder="1"/>
    <xf numFmtId="0" fontId="19" fillId="0" borderId="1" xfId="97" applyFont="1" applyFill="1" applyBorder="1" applyAlignment="1">
      <alignment horizontal="center" vertical="center"/>
    </xf>
    <xf numFmtId="166" fontId="21" fillId="2" borderId="1" xfId="97" applyNumberFormat="1" applyFont="1" applyFill="1" applyBorder="1" applyAlignment="1">
      <alignment vertical="center"/>
    </xf>
    <xf numFmtId="0" fontId="21" fillId="0" borderId="0" xfId="6" applyFont="1" applyAlignment="1">
      <alignment horizontal="center"/>
    </xf>
    <xf numFmtId="0" fontId="3" fillId="0" borderId="1" xfId="6" applyFont="1" applyBorder="1"/>
    <xf numFmtId="0" fontId="15" fillId="0" borderId="1" xfId="6" applyFont="1" applyBorder="1" applyAlignment="1">
      <alignment horizontal="center"/>
    </xf>
    <xf numFmtId="166" fontId="15" fillId="2" borderId="1" xfId="97" applyNumberFormat="1" applyFont="1" applyFill="1" applyBorder="1" applyAlignment="1">
      <alignment vertical="center"/>
    </xf>
    <xf numFmtId="0" fontId="21" fillId="0" borderId="1" xfId="6" applyFont="1" applyBorder="1" applyAlignment="1">
      <alignment horizontal="left" wrapText="1"/>
    </xf>
    <xf numFmtId="0" fontId="15" fillId="0" borderId="0" xfId="131" applyFont="1" applyAlignment="1">
      <alignment horizontal="center"/>
    </xf>
    <xf numFmtId="0" fontId="15" fillId="0" borderId="1" xfId="132" applyFont="1" applyBorder="1" applyAlignment="1" applyProtection="1">
      <alignment wrapText="1"/>
    </xf>
    <xf numFmtId="0" fontId="15" fillId="0" borderId="1" xfId="6" applyFont="1" applyBorder="1" applyAlignment="1">
      <alignment horizontal="center" vertical="center" wrapText="1"/>
    </xf>
    <xf numFmtId="0" fontId="19" fillId="0" borderId="1" xfId="97" applyFont="1" applyFill="1" applyBorder="1" applyAlignment="1"/>
    <xf numFmtId="0" fontId="7" fillId="0" borderId="1" xfId="132" applyFont="1" applyBorder="1" applyAlignment="1" applyProtection="1">
      <alignment wrapText="1"/>
    </xf>
    <xf numFmtId="0" fontId="15" fillId="0" borderId="1" xfId="97" applyFont="1" applyFill="1" applyBorder="1" applyAlignment="1">
      <alignment horizontal="left" vertical="center" wrapText="1"/>
    </xf>
    <xf numFmtId="0" fontId="7" fillId="0" borderId="1" xfId="97" applyFont="1" applyFill="1" applyBorder="1" applyAlignment="1">
      <alignment horizontal="center" vertical="center"/>
    </xf>
    <xf numFmtId="0" fontId="19" fillId="0" borderId="1" xfId="97" applyFont="1" applyFill="1" applyBorder="1" applyAlignment="1">
      <alignment horizontal="left" vertical="center" wrapText="1"/>
    </xf>
    <xf numFmtId="0" fontId="7" fillId="2" borderId="1" xfId="97" applyFont="1" applyFill="1" applyBorder="1" applyAlignment="1">
      <alignment horizontal="center" vertical="center"/>
    </xf>
    <xf numFmtId="0" fontId="21" fillId="2" borderId="0" xfId="6" applyFont="1" applyFill="1" applyAlignment="1">
      <alignment horizontal="center"/>
    </xf>
    <xf numFmtId="0" fontId="19" fillId="2" borderId="1" xfId="97" applyFont="1" applyFill="1" applyBorder="1" applyAlignment="1">
      <alignment wrapText="1"/>
    </xf>
    <xf numFmtId="0" fontId="19" fillId="2" borderId="1" xfId="97" applyFont="1" applyFill="1" applyBorder="1" applyAlignment="1">
      <alignment horizontal="center" vertical="center"/>
    </xf>
    <xf numFmtId="0" fontId="15" fillId="2" borderId="0" xfId="6" applyFont="1" applyFill="1" applyAlignment="1">
      <alignment horizontal="center"/>
    </xf>
    <xf numFmtId="0" fontId="19" fillId="0" borderId="1" xfId="97" applyFont="1" applyFill="1" applyBorder="1" applyAlignment="1">
      <alignment wrapText="1"/>
    </xf>
    <xf numFmtId="0" fontId="15" fillId="0" borderId="1" xfId="6" applyFont="1" applyBorder="1" applyAlignment="1">
      <alignment wrapText="1"/>
    </xf>
    <xf numFmtId="0" fontId="15" fillId="2" borderId="1" xfId="97" applyFont="1" applyFill="1" applyBorder="1" applyAlignment="1">
      <alignment vertical="top" wrapText="1"/>
    </xf>
    <xf numFmtId="0" fontId="15" fillId="0" borderId="1" xfId="97" applyFont="1" applyFill="1" applyBorder="1" applyAlignment="1">
      <alignment wrapText="1"/>
    </xf>
    <xf numFmtId="166" fontId="21" fillId="0" borderId="1" xfId="6" applyNumberFormat="1" applyFont="1" applyFill="1" applyBorder="1" applyAlignment="1">
      <alignment vertical="center" wrapText="1"/>
    </xf>
    <xf numFmtId="166" fontId="21" fillId="0" borderId="1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justify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justify" vertical="center" wrapText="1"/>
    </xf>
    <xf numFmtId="0" fontId="7" fillId="2" borderId="1" xfId="21" applyFont="1" applyFill="1" applyBorder="1" applyAlignment="1">
      <alignment horizontal="left" vertical="center" wrapText="1"/>
    </xf>
    <xf numFmtId="0" fontId="7" fillId="0" borderId="1" xfId="73" applyFont="1" applyFill="1" applyBorder="1" applyAlignment="1">
      <alignment wrapText="1"/>
    </xf>
    <xf numFmtId="0" fontId="19" fillId="0" borderId="1" xfId="97" applyFont="1" applyFill="1" applyBorder="1" applyAlignment="1">
      <alignment vertical="center" wrapText="1"/>
    </xf>
    <xf numFmtId="0" fontId="23" fillId="0" borderId="0" xfId="97" applyFont="1" applyFill="1" applyAlignment="1">
      <alignment horizontal="left"/>
    </xf>
    <xf numFmtId="0" fontId="4" fillId="0" borderId="0" xfId="6" applyFont="1" applyAlignment="1">
      <alignment horizontal="center"/>
    </xf>
    <xf numFmtId="0" fontId="20" fillId="0" borderId="1" xfId="97" applyFont="1" applyFill="1" applyBorder="1" applyAlignment="1">
      <alignment horizontal="center" vertical="center"/>
    </xf>
    <xf numFmtId="0" fontId="14" fillId="2" borderId="1" xfId="14" applyNumberFormat="1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166" fontId="15" fillId="0" borderId="1" xfId="6" applyNumberFormat="1" applyFont="1" applyBorder="1" applyAlignment="1">
      <alignment vertical="center" wrapText="1"/>
    </xf>
    <xf numFmtId="166" fontId="15" fillId="2" borderId="1" xfId="6" applyNumberFormat="1" applyFont="1" applyFill="1" applyBorder="1" applyAlignment="1">
      <alignment vertical="center"/>
    </xf>
    <xf numFmtId="166" fontId="21" fillId="2" borderId="1" xfId="6" applyNumberFormat="1" applyFont="1" applyFill="1" applyBorder="1" applyAlignment="1">
      <alignment vertical="center"/>
    </xf>
    <xf numFmtId="166" fontId="21" fillId="2" borderId="1" xfId="97" applyNumberFormat="1" applyFont="1" applyFill="1" applyBorder="1" applyAlignment="1">
      <alignment horizontal="right" vertical="center"/>
    </xf>
    <xf numFmtId="166" fontId="15" fillId="2" borderId="1" xfId="97" applyNumberFormat="1" applyFont="1" applyFill="1" applyBorder="1" applyAlignment="1">
      <alignment horizontal="right" vertical="center"/>
    </xf>
    <xf numFmtId="166" fontId="7" fillId="2" borderId="1" xfId="97" applyNumberFormat="1" applyFont="1" applyFill="1" applyBorder="1" applyAlignment="1">
      <alignment vertical="center"/>
    </xf>
    <xf numFmtId="166" fontId="19" fillId="0" borderId="1" xfId="97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horizontal="right" vertical="center"/>
    </xf>
    <xf numFmtId="166" fontId="21" fillId="2" borderId="1" xfId="6" applyNumberFormat="1" applyFont="1" applyFill="1" applyBorder="1" applyAlignment="1">
      <alignment horizontal="right" vertical="center"/>
    </xf>
    <xf numFmtId="0" fontId="4" fillId="0" borderId="0" xfId="133" applyFont="1"/>
    <xf numFmtId="0" fontId="4" fillId="0" borderId="0" xfId="133" applyFont="1" applyProtection="1">
      <protection hidden="1"/>
    </xf>
    <xf numFmtId="0" fontId="4" fillId="0" borderId="0" xfId="102" applyFont="1" applyProtection="1">
      <protection hidden="1"/>
    </xf>
    <xf numFmtId="0" fontId="14" fillId="0" borderId="1" xfId="10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/>
      <protection hidden="1"/>
    </xf>
    <xf numFmtId="0" fontId="25" fillId="0" borderId="0" xfId="133" applyFont="1"/>
    <xf numFmtId="0" fontId="4" fillId="0" borderId="0" xfId="101" applyFont="1"/>
    <xf numFmtId="0" fontId="4" fillId="0" borderId="0" xfId="101" applyFont="1" applyAlignment="1"/>
    <xf numFmtId="0" fontId="4" fillId="0" borderId="0" xfId="108" applyFont="1" applyProtection="1">
      <protection hidden="1"/>
    </xf>
    <xf numFmtId="0" fontId="26" fillId="0" borderId="1" xfId="134" applyNumberFormat="1" applyFont="1" applyFill="1" applyBorder="1" applyAlignment="1" applyProtection="1">
      <alignment horizontal="center" vertical="center"/>
      <protection hidden="1"/>
    </xf>
    <xf numFmtId="0" fontId="26" fillId="0" borderId="1" xfId="101" applyNumberFormat="1" applyFont="1" applyFill="1" applyBorder="1" applyAlignment="1" applyProtection="1">
      <alignment horizontal="center" vertical="center"/>
      <protection hidden="1"/>
    </xf>
    <xf numFmtId="0" fontId="4" fillId="0" borderId="0" xfId="110" applyFont="1" applyProtection="1">
      <protection hidden="1"/>
    </xf>
    <xf numFmtId="0" fontId="14" fillId="0" borderId="1" xfId="125" applyNumberFormat="1" applyFont="1" applyFill="1" applyBorder="1" applyAlignment="1" applyProtection="1">
      <alignment horizontal="center"/>
      <protection hidden="1"/>
    </xf>
    <xf numFmtId="0" fontId="7" fillId="0" borderId="0" xfId="3" applyFont="1"/>
    <xf numFmtId="0" fontId="7" fillId="0" borderId="0" xfId="4" applyFont="1" applyAlignment="1">
      <alignment horizontal="left"/>
    </xf>
    <xf numFmtId="0" fontId="3" fillId="0" borderId="0" xfId="101" applyFont="1"/>
    <xf numFmtId="0" fontId="3" fillId="0" borderId="0" xfId="6" applyFont="1"/>
    <xf numFmtId="0" fontId="3" fillId="0" borderId="0" xfId="6" applyFont="1" applyAlignment="1">
      <alignment horizontal="center"/>
    </xf>
    <xf numFmtId="0" fontId="30" fillId="0" borderId="0" xfId="6" applyFont="1" applyAlignment="1">
      <alignment horizontal="center"/>
    </xf>
    <xf numFmtId="0" fontId="31" fillId="0" borderId="4" xfId="6" applyFont="1" applyBorder="1" applyAlignment="1">
      <alignment vertical="center"/>
    </xf>
    <xf numFmtId="0" fontId="25" fillId="0" borderId="4" xfId="135" applyFont="1" applyBorder="1" applyAlignment="1">
      <alignment horizontal="center" vertical="center" wrapText="1"/>
    </xf>
    <xf numFmtId="0" fontId="31" fillId="0" borderId="1" xfId="128" applyFont="1" applyBorder="1" applyAlignment="1">
      <alignment horizontal="center" vertical="center"/>
    </xf>
    <xf numFmtId="0" fontId="31" fillId="0" borderId="1" xfId="128" applyFont="1" applyBorder="1" applyAlignment="1">
      <alignment horizontal="center" vertical="center" wrapText="1"/>
    </xf>
    <xf numFmtId="0" fontId="32" fillId="0" borderId="1" xfId="6" applyFont="1" applyBorder="1" applyAlignment="1">
      <alignment horizontal="center" vertical="center"/>
    </xf>
    <xf numFmtId="0" fontId="33" fillId="0" borderId="1" xfId="3" applyFont="1" applyBorder="1"/>
    <xf numFmtId="0" fontId="30" fillId="0" borderId="0" xfId="6" applyFont="1"/>
    <xf numFmtId="0" fontId="7" fillId="0" borderId="0" xfId="3" applyFont="1" applyAlignment="1">
      <alignment horizontal="center"/>
    </xf>
    <xf numFmtId="0" fontId="4" fillId="0" borderId="0" xfId="127" applyFont="1"/>
    <xf numFmtId="0" fontId="7" fillId="0" borderId="0" xfId="4" applyFont="1" applyAlignment="1">
      <alignment wrapText="1"/>
    </xf>
    <xf numFmtId="0" fontId="4" fillId="0" borderId="0" xfId="101" applyFont="1" applyAlignment="1">
      <alignment horizontal="right"/>
    </xf>
    <xf numFmtId="0" fontId="2" fillId="0" borderId="0" xfId="129"/>
    <xf numFmtId="0" fontId="1" fillId="0" borderId="0" xfId="114"/>
    <xf numFmtId="0" fontId="7" fillId="0" borderId="0" xfId="114" applyFont="1" applyAlignment="1">
      <alignment horizontal="left" readingOrder="2"/>
    </xf>
    <xf numFmtId="0" fontId="3" fillId="0" borderId="0" xfId="80" applyFont="1" applyBorder="1"/>
    <xf numFmtId="0" fontId="27" fillId="0" borderId="0" xfId="129" applyFont="1" applyAlignment="1">
      <alignment horizontal="center" vertical="center" wrapText="1"/>
    </xf>
    <xf numFmtId="0" fontId="34" fillId="0" borderId="0" xfId="129" applyFont="1" applyAlignment="1">
      <alignment horizontal="center" vertical="center" wrapText="1"/>
    </xf>
    <xf numFmtId="0" fontId="4" fillId="0" borderId="0" xfId="129" applyFont="1"/>
    <xf numFmtId="0" fontId="4" fillId="0" borderId="0" xfId="129" applyFont="1" applyAlignment="1">
      <alignment horizontal="center"/>
    </xf>
    <xf numFmtId="0" fontId="27" fillId="0" borderId="1" xfId="129" applyFont="1" applyBorder="1" applyAlignment="1">
      <alignment horizontal="center" vertical="center" wrapText="1"/>
    </xf>
    <xf numFmtId="0" fontId="28" fillId="0" borderId="1" xfId="129" applyFont="1" applyBorder="1" applyAlignment="1">
      <alignment horizontal="left" vertical="center" wrapText="1"/>
    </xf>
    <xf numFmtId="0" fontId="35" fillId="0" borderId="0" xfId="129" applyFont="1"/>
    <xf numFmtId="0" fontId="33" fillId="0" borderId="0" xfId="129" applyFont="1"/>
    <xf numFmtId="0" fontId="36" fillId="0" borderId="0" xfId="114" applyFont="1"/>
    <xf numFmtId="0" fontId="32" fillId="0" borderId="0" xfId="97" applyFont="1" applyFill="1" applyAlignment="1">
      <alignment horizontal="left"/>
    </xf>
    <xf numFmtId="166" fontId="4" fillId="2" borderId="0" xfId="114" applyNumberFormat="1" applyFont="1" applyFill="1" applyAlignment="1"/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30" fillId="0" borderId="0" xfId="12" applyNumberFormat="1" applyFont="1" applyBorder="1"/>
    <xf numFmtId="0" fontId="3" fillId="0" borderId="0" xfId="12" applyNumberFormat="1" applyFont="1" applyBorder="1" applyAlignment="1">
      <alignment horizontal="center"/>
    </xf>
    <xf numFmtId="0" fontId="21" fillId="0" borderId="1" xfId="12" applyNumberFormat="1" applyFont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0" fontId="21" fillId="0" borderId="1" xfId="12" applyNumberFormat="1" applyFont="1" applyBorder="1" applyAlignment="1" applyProtection="1">
      <alignment horizontal="center" vertical="center" wrapText="1"/>
      <protection hidden="1"/>
    </xf>
    <xf numFmtId="0" fontId="21" fillId="0" borderId="1" xfId="12" applyNumberFormat="1" applyFont="1" applyBorder="1" applyAlignment="1">
      <alignment horizontal="left" vertical="center" wrapText="1"/>
    </xf>
    <xf numFmtId="0" fontId="21" fillId="0" borderId="1" xfId="12" applyNumberFormat="1" applyFont="1" applyBorder="1" applyAlignment="1">
      <alignment horizontal="center" vertical="center"/>
    </xf>
    <xf numFmtId="166" fontId="21" fillId="0" borderId="1" xfId="12" applyNumberFormat="1" applyFont="1" applyBorder="1" applyAlignment="1">
      <alignment horizontal="center" vertical="center"/>
    </xf>
    <xf numFmtId="165" fontId="21" fillId="0" borderId="1" xfId="12" applyNumberFormat="1" applyFont="1" applyBorder="1" applyAlignment="1">
      <alignment horizontal="center" vertical="center" wrapText="1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165" fontId="15" fillId="0" borderId="1" xfId="12" applyNumberFormat="1" applyFont="1" applyBorder="1" applyAlignment="1">
      <alignment horizontal="center" vertical="center" wrapText="1"/>
    </xf>
    <xf numFmtId="0" fontId="15" fillId="0" borderId="1" xfId="11" applyFont="1" applyBorder="1" applyAlignment="1">
      <alignment vertical="center" wrapText="1"/>
    </xf>
    <xf numFmtId="166" fontId="15" fillId="0" borderId="1" xfId="12" applyNumberFormat="1" applyFont="1" applyBorder="1" applyAlignment="1">
      <alignment horizontal="center" vertical="center" wrapText="1"/>
    </xf>
    <xf numFmtId="166" fontId="21" fillId="0" borderId="1" xfId="12" applyNumberFormat="1" applyFont="1" applyBorder="1" applyAlignment="1">
      <alignment horizontal="center" vertical="center" wrapText="1"/>
    </xf>
    <xf numFmtId="0" fontId="28" fillId="0" borderId="0" xfId="12" applyNumberFormat="1" applyFont="1" applyBorder="1"/>
    <xf numFmtId="0" fontId="28" fillId="0" borderId="0" xfId="0" applyFont="1"/>
    <xf numFmtId="0" fontId="4" fillId="0" borderId="0" xfId="101" applyFont="1" applyAlignment="1">
      <alignment horizontal="center"/>
    </xf>
    <xf numFmtId="0" fontId="14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25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135" applyFont="1" applyBorder="1" applyAlignment="1">
      <alignment horizontal="center" vertical="center" wrapText="1"/>
    </xf>
    <xf numFmtId="0" fontId="4" fillId="0" borderId="0" xfId="133" applyFont="1" applyAlignment="1">
      <alignment horizontal="center"/>
    </xf>
    <xf numFmtId="0" fontId="4" fillId="0" borderId="0" xfId="133" applyFont="1" applyAlignment="1" applyProtection="1">
      <alignment horizontal="center"/>
      <protection hidden="1"/>
    </xf>
    <xf numFmtId="0" fontId="4" fillId="0" borderId="0" xfId="102" applyFont="1" applyAlignment="1" applyProtection="1">
      <alignment horizontal="center"/>
      <protection hidden="1"/>
    </xf>
    <xf numFmtId="0" fontId="4" fillId="0" borderId="0" xfId="108" applyFont="1" applyAlignment="1" applyProtection="1">
      <alignment horizontal="center"/>
      <protection hidden="1"/>
    </xf>
    <xf numFmtId="0" fontId="4" fillId="0" borderId="0" xfId="110" applyFont="1" applyAlignment="1" applyProtection="1">
      <alignment horizontal="center"/>
      <protection hidden="1"/>
    </xf>
    <xf numFmtId="172" fontId="4" fillId="0" borderId="1" xfId="136" applyNumberFormat="1" applyFont="1" applyFill="1" applyBorder="1" applyAlignment="1" applyProtection="1">
      <alignment wrapText="1"/>
      <protection hidden="1"/>
    </xf>
    <xf numFmtId="171" fontId="4" fillId="0" borderId="1" xfId="136" applyNumberFormat="1" applyFont="1" applyFill="1" applyBorder="1" applyAlignment="1" applyProtection="1">
      <protection hidden="1"/>
    </xf>
    <xf numFmtId="10" fontId="4" fillId="0" borderId="1" xfId="136" applyNumberFormat="1" applyFont="1" applyFill="1" applyBorder="1" applyAlignment="1" applyProtection="1">
      <protection hidden="1"/>
    </xf>
    <xf numFmtId="174" fontId="25" fillId="0" borderId="1" xfId="136" applyNumberFormat="1" applyFont="1" applyFill="1" applyBorder="1" applyAlignment="1" applyProtection="1">
      <protection hidden="1"/>
    </xf>
    <xf numFmtId="171" fontId="25" fillId="0" borderId="1" xfId="136" applyNumberFormat="1" applyFont="1" applyFill="1" applyBorder="1" applyAlignment="1" applyProtection="1">
      <protection hidden="1"/>
    </xf>
    <xf numFmtId="10" fontId="25" fillId="0" borderId="1" xfId="136" applyNumberFormat="1" applyFont="1" applyFill="1" applyBorder="1" applyAlignment="1" applyProtection="1">
      <protection hidden="1"/>
    </xf>
    <xf numFmtId="172" fontId="4" fillId="0" borderId="1" xfId="136" applyNumberFormat="1" applyFont="1" applyFill="1" applyBorder="1" applyAlignment="1" applyProtection="1">
      <alignment horizontal="center"/>
      <protection hidden="1"/>
    </xf>
    <xf numFmtId="173" fontId="4" fillId="0" borderId="1" xfId="136" applyNumberFormat="1" applyFont="1" applyFill="1" applyBorder="1" applyAlignment="1" applyProtection="1">
      <alignment horizontal="center"/>
      <protection hidden="1"/>
    </xf>
    <xf numFmtId="168" fontId="4" fillId="0" borderId="1" xfId="136" applyNumberFormat="1" applyFont="1" applyFill="1" applyBorder="1" applyAlignment="1" applyProtection="1">
      <alignment horizontal="center"/>
      <protection hidden="1"/>
    </xf>
    <xf numFmtId="169" fontId="4" fillId="0" borderId="1" xfId="136" applyNumberFormat="1" applyFont="1" applyFill="1" applyBorder="1" applyAlignment="1" applyProtection="1">
      <alignment horizontal="center"/>
      <protection hidden="1"/>
    </xf>
    <xf numFmtId="174" fontId="25" fillId="0" borderId="1" xfId="136" applyNumberFormat="1" applyFont="1" applyFill="1" applyBorder="1" applyAlignment="1" applyProtection="1">
      <alignment horizontal="center"/>
      <protection hidden="1"/>
    </xf>
    <xf numFmtId="172" fontId="25" fillId="0" borderId="1" xfId="136" applyNumberFormat="1" applyFont="1" applyFill="1" applyBorder="1" applyAlignment="1" applyProtection="1">
      <alignment wrapText="1"/>
      <protection hidden="1"/>
    </xf>
    <xf numFmtId="172" fontId="25" fillId="0" borderId="1" xfId="136" applyNumberFormat="1" applyFont="1" applyFill="1" applyBorder="1" applyAlignment="1" applyProtection="1">
      <alignment horizontal="center"/>
      <protection hidden="1"/>
    </xf>
    <xf numFmtId="173" fontId="25" fillId="0" borderId="1" xfId="136" applyNumberFormat="1" applyFont="1" applyFill="1" applyBorder="1" applyAlignment="1" applyProtection="1">
      <alignment horizontal="center"/>
      <protection hidden="1"/>
    </xf>
    <xf numFmtId="168" fontId="25" fillId="0" borderId="1" xfId="136" applyNumberFormat="1" applyFont="1" applyFill="1" applyBorder="1" applyAlignment="1" applyProtection="1">
      <alignment horizontal="center"/>
      <protection hidden="1"/>
    </xf>
    <xf numFmtId="169" fontId="25" fillId="0" borderId="1" xfId="136" applyNumberFormat="1" applyFont="1" applyFill="1" applyBorder="1" applyAlignment="1" applyProtection="1">
      <alignment horizontal="center"/>
      <protection hidden="1"/>
    </xf>
    <xf numFmtId="167" fontId="4" fillId="0" borderId="1" xfId="137" applyNumberFormat="1" applyFont="1" applyFill="1" applyBorder="1" applyAlignment="1" applyProtection="1">
      <alignment wrapText="1"/>
      <protection hidden="1"/>
    </xf>
    <xf numFmtId="168" fontId="4" fillId="0" borderId="1" xfId="137" applyNumberFormat="1" applyFont="1" applyFill="1" applyBorder="1" applyAlignment="1" applyProtection="1">
      <alignment horizontal="center"/>
      <protection hidden="1"/>
    </xf>
    <xf numFmtId="169" fontId="4" fillId="0" borderId="1" xfId="137" applyNumberFormat="1" applyFont="1" applyFill="1" applyBorder="1" applyAlignment="1" applyProtection="1">
      <alignment horizontal="center"/>
      <protection hidden="1"/>
    </xf>
    <xf numFmtId="170" fontId="4" fillId="0" borderId="1" xfId="137" applyNumberFormat="1" applyFont="1" applyFill="1" applyBorder="1" applyAlignment="1" applyProtection="1">
      <alignment horizontal="center"/>
      <protection hidden="1"/>
    </xf>
    <xf numFmtId="171" fontId="4" fillId="0" borderId="1" xfId="137" applyNumberFormat="1" applyFont="1" applyFill="1" applyBorder="1" applyAlignment="1" applyProtection="1">
      <protection hidden="1"/>
    </xf>
    <xf numFmtId="10" fontId="4" fillId="0" borderId="1" xfId="137" applyNumberFormat="1" applyFont="1" applyFill="1" applyBorder="1" applyAlignment="1" applyProtection="1">
      <protection hidden="1"/>
    </xf>
    <xf numFmtId="174" fontId="4" fillId="0" borderId="1" xfId="137" applyNumberFormat="1" applyFont="1" applyFill="1" applyBorder="1" applyAlignment="1" applyProtection="1">
      <protection hidden="1"/>
    </xf>
    <xf numFmtId="174" fontId="4" fillId="0" borderId="1" xfId="137" applyNumberFormat="1" applyFont="1" applyFill="1" applyBorder="1" applyAlignment="1" applyProtection="1">
      <alignment horizontal="center"/>
      <protection hidden="1"/>
    </xf>
    <xf numFmtId="167" fontId="25" fillId="0" borderId="1" xfId="137" applyNumberFormat="1" applyFont="1" applyFill="1" applyBorder="1" applyAlignment="1" applyProtection="1">
      <alignment wrapText="1"/>
      <protection hidden="1"/>
    </xf>
    <xf numFmtId="168" fontId="25" fillId="0" borderId="1" xfId="137" applyNumberFormat="1" applyFont="1" applyFill="1" applyBorder="1" applyAlignment="1" applyProtection="1">
      <alignment horizontal="center"/>
      <protection hidden="1"/>
    </xf>
    <xf numFmtId="169" fontId="25" fillId="0" borderId="1" xfId="137" applyNumberFormat="1" applyFont="1" applyFill="1" applyBorder="1" applyAlignment="1" applyProtection="1">
      <alignment horizontal="center"/>
      <protection hidden="1"/>
    </xf>
    <xf numFmtId="170" fontId="25" fillId="0" borderId="1" xfId="137" applyNumberFormat="1" applyFont="1" applyFill="1" applyBorder="1" applyAlignment="1" applyProtection="1">
      <alignment horizontal="center"/>
      <protection hidden="1"/>
    </xf>
    <xf numFmtId="171" fontId="25" fillId="0" borderId="1" xfId="137" applyNumberFormat="1" applyFont="1" applyFill="1" applyBorder="1" applyAlignment="1" applyProtection="1">
      <protection hidden="1"/>
    </xf>
    <xf numFmtId="10" fontId="25" fillId="0" borderId="1" xfId="137" applyNumberFormat="1" applyFont="1" applyFill="1" applyBorder="1" applyAlignment="1" applyProtection="1">
      <protection hidden="1"/>
    </xf>
    <xf numFmtId="175" fontId="4" fillId="0" borderId="1" xfId="138" applyNumberFormat="1" applyFont="1" applyFill="1" applyBorder="1" applyAlignment="1" applyProtection="1">
      <alignment wrapText="1"/>
      <protection hidden="1"/>
    </xf>
    <xf numFmtId="173" fontId="4" fillId="0" borderId="1" xfId="138" applyNumberFormat="1" applyFont="1" applyFill="1" applyBorder="1" applyAlignment="1" applyProtection="1">
      <alignment horizontal="center"/>
      <protection hidden="1"/>
    </xf>
    <xf numFmtId="171" fontId="4" fillId="0" borderId="1" xfId="138" applyNumberFormat="1" applyFont="1" applyFill="1" applyBorder="1" applyAlignment="1" applyProtection="1">
      <protection hidden="1"/>
    </xf>
    <xf numFmtId="10" fontId="4" fillId="0" borderId="1" xfId="138" applyNumberFormat="1" applyFont="1" applyFill="1" applyBorder="1" applyAlignment="1" applyProtection="1">
      <protection hidden="1"/>
    </xf>
    <xf numFmtId="174" fontId="25" fillId="0" borderId="1" xfId="138" applyNumberFormat="1" applyFont="1" applyFill="1" applyBorder="1" applyAlignment="1" applyProtection="1">
      <protection hidden="1"/>
    </xf>
    <xf numFmtId="174" fontId="25" fillId="0" borderId="1" xfId="138" applyNumberFormat="1" applyFont="1" applyFill="1" applyBorder="1" applyAlignment="1" applyProtection="1">
      <alignment horizontal="center"/>
      <protection hidden="1"/>
    </xf>
    <xf numFmtId="171" fontId="25" fillId="0" borderId="1" xfId="138" applyNumberFormat="1" applyFont="1" applyFill="1" applyBorder="1" applyAlignment="1" applyProtection="1">
      <protection hidden="1"/>
    </xf>
    <xf numFmtId="10" fontId="25" fillId="0" borderId="1" xfId="138" applyNumberFormat="1" applyFont="1" applyFill="1" applyBorder="1" applyAlignment="1" applyProtection="1">
      <protection hidden="1"/>
    </xf>
    <xf numFmtId="175" fontId="25" fillId="0" borderId="1" xfId="138" applyNumberFormat="1" applyFont="1" applyFill="1" applyBorder="1" applyAlignment="1" applyProtection="1">
      <alignment wrapText="1"/>
      <protection hidden="1"/>
    </xf>
    <xf numFmtId="173" fontId="25" fillId="0" borderId="1" xfId="138" applyNumberFormat="1" applyFont="1" applyFill="1" applyBorder="1" applyAlignment="1" applyProtection="1">
      <alignment horizontal="center"/>
      <protection hidden="1"/>
    </xf>
    <xf numFmtId="0" fontId="7" fillId="0" borderId="0" xfId="4" applyFont="1" applyAlignment="1">
      <alignment horizontal="center"/>
    </xf>
    <xf numFmtId="0" fontId="3" fillId="0" borderId="0" xfId="101" applyFont="1" applyAlignment="1">
      <alignment horizontal="center"/>
    </xf>
    <xf numFmtId="171" fontId="33" fillId="0" borderId="1" xfId="139" applyNumberFormat="1" applyFont="1" applyFill="1" applyBorder="1" applyAlignment="1" applyProtection="1">
      <alignment horizontal="center"/>
      <protection hidden="1"/>
    </xf>
    <xf numFmtId="10" fontId="33" fillId="0" borderId="1" xfId="139" applyNumberFormat="1" applyFont="1" applyFill="1" applyBorder="1" applyAlignment="1" applyProtection="1">
      <alignment horizontal="center"/>
      <protection hidden="1"/>
    </xf>
    <xf numFmtId="171" fontId="24" fillId="0" borderId="1" xfId="139" applyNumberFormat="1" applyFont="1" applyFill="1" applyBorder="1" applyAlignment="1" applyProtection="1">
      <alignment horizontal="center"/>
      <protection hidden="1"/>
    </xf>
    <xf numFmtId="10" fontId="24" fillId="0" borderId="1" xfId="139" applyNumberFormat="1" applyFont="1" applyFill="1" applyBorder="1" applyAlignment="1" applyProtection="1">
      <alignment horizontal="center"/>
      <protection hidden="1"/>
    </xf>
    <xf numFmtId="172" fontId="33" fillId="0" borderId="1" xfId="140" applyNumberFormat="1" applyFont="1" applyFill="1" applyBorder="1" applyAlignment="1" applyProtection="1">
      <protection hidden="1"/>
    </xf>
    <xf numFmtId="171" fontId="33" fillId="0" borderId="1" xfId="140" applyNumberFormat="1" applyFont="1" applyFill="1" applyBorder="1" applyAlignment="1" applyProtection="1">
      <alignment horizontal="center"/>
      <protection hidden="1"/>
    </xf>
    <xf numFmtId="10" fontId="33" fillId="0" borderId="1" xfId="140" applyNumberFormat="1" applyFont="1" applyFill="1" applyBorder="1" applyAlignment="1" applyProtection="1">
      <alignment horizontal="center"/>
      <protection hidden="1"/>
    </xf>
    <xf numFmtId="171" fontId="24" fillId="0" borderId="1" xfId="140" applyNumberFormat="1" applyFont="1" applyFill="1" applyBorder="1" applyAlignment="1" applyProtection="1">
      <alignment horizontal="center"/>
      <protection hidden="1"/>
    </xf>
    <xf numFmtId="10" fontId="24" fillId="0" borderId="1" xfId="140" applyNumberFormat="1" applyFont="1" applyFill="1" applyBorder="1" applyAlignment="1" applyProtection="1">
      <alignment horizontal="center"/>
      <protection hidden="1"/>
    </xf>
    <xf numFmtId="4" fontId="21" fillId="0" borderId="1" xfId="12" applyNumberFormat="1" applyFont="1" applyBorder="1" applyAlignment="1">
      <alignment horizontal="center" vertical="center" wrapText="1"/>
    </xf>
    <xf numFmtId="0" fontId="28" fillId="0" borderId="1" xfId="129" applyFont="1" applyBorder="1" applyAlignment="1">
      <alignment vertical="center" wrapText="1"/>
    </xf>
    <xf numFmtId="0" fontId="27" fillId="0" borderId="1" xfId="129" applyFont="1" applyBorder="1" applyAlignment="1">
      <alignment horizontal="left" vertical="center" wrapText="1"/>
    </xf>
    <xf numFmtId="0" fontId="4" fillId="0" borderId="0" xfId="101" applyFont="1" applyAlignment="1">
      <alignment horizontal="center"/>
    </xf>
    <xf numFmtId="0" fontId="19" fillId="0" borderId="1" xfId="97" applyFont="1" applyFill="1" applyBorder="1" applyAlignment="1">
      <alignment horizontal="center" wrapText="1"/>
    </xf>
    <xf numFmtId="166" fontId="4" fillId="2" borderId="0" xfId="14" applyNumberFormat="1" applyFont="1" applyFill="1" applyAlignment="1">
      <alignment horizontal="right"/>
    </xf>
    <xf numFmtId="0" fontId="16" fillId="3" borderId="0" xfId="97" applyFont="1" applyFill="1" applyAlignment="1">
      <alignment horizontal="center" vertical="center" wrapText="1"/>
    </xf>
    <xf numFmtId="0" fontId="20" fillId="0" borderId="1" xfId="97" applyFont="1" applyFill="1" applyBorder="1" applyAlignment="1">
      <alignment horizontal="center" vertical="center"/>
    </xf>
    <xf numFmtId="0" fontId="20" fillId="0" borderId="1" xfId="97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6" applyFont="1" applyBorder="1" applyAlignment="1">
      <alignment horizontal="center" vertical="center" wrapText="1"/>
    </xf>
    <xf numFmtId="0" fontId="4" fillId="0" borderId="0" xfId="101" applyFont="1" applyAlignment="1">
      <alignment horizontal="right"/>
    </xf>
    <xf numFmtId="0" fontId="24" fillId="0" borderId="0" xfId="101" applyFont="1" applyAlignment="1">
      <alignment horizontal="center" wrapText="1"/>
    </xf>
    <xf numFmtId="0" fontId="14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 vertical="top" wrapText="1"/>
      <protection hidden="1"/>
    </xf>
    <xf numFmtId="0" fontId="25" fillId="0" borderId="0" xfId="124" applyFont="1" applyAlignment="1" applyProtection="1">
      <alignment horizontal="center" wrapText="1"/>
      <protection hidden="1"/>
    </xf>
    <xf numFmtId="0" fontId="26" fillId="0" borderId="1" xfId="134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26" applyFont="1" applyAlignment="1" applyProtection="1">
      <alignment horizontal="center" wrapText="1"/>
      <protection hidden="1"/>
    </xf>
    <xf numFmtId="0" fontId="28" fillId="0" borderId="0" xfId="82" applyFont="1" applyAlignment="1">
      <alignment horizontal="center" wrapText="1"/>
    </xf>
    <xf numFmtId="0" fontId="14" fillId="0" borderId="1" xfId="125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81" applyFont="1" applyBorder="1" applyAlignment="1">
      <alignment vertical="center"/>
    </xf>
    <xf numFmtId="0" fontId="14" fillId="0" borderId="1" xfId="125" applyNumberFormat="1" applyFont="1" applyFill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7" fillId="0" borderId="0" xfId="6" applyFont="1" applyFill="1" applyBorder="1" applyAlignment="1">
      <alignment horizontal="center" vertical="center" wrapText="1"/>
    </xf>
    <xf numFmtId="0" fontId="16" fillId="0" borderId="2" xfId="6" applyFont="1" applyBorder="1" applyAlignment="1">
      <alignment horizontal="left"/>
    </xf>
    <xf numFmtId="0" fontId="16" fillId="0" borderId="3" xfId="6" applyFont="1" applyBorder="1" applyAlignment="1">
      <alignment horizontal="left"/>
    </xf>
    <xf numFmtId="0" fontId="16" fillId="0" borderId="1" xfId="6" applyFont="1" applyBorder="1" applyAlignment="1">
      <alignment horizontal="left"/>
    </xf>
    <xf numFmtId="0" fontId="31" fillId="0" borderId="1" xfId="6" applyFont="1" applyBorder="1" applyAlignment="1">
      <alignment horizontal="center" vertical="center"/>
    </xf>
    <xf numFmtId="0" fontId="25" fillId="0" borderId="1" xfId="135" applyFont="1" applyBorder="1" applyAlignment="1">
      <alignment horizontal="center" vertical="center" wrapText="1"/>
    </xf>
    <xf numFmtId="0" fontId="27" fillId="0" borderId="0" xfId="12" applyNumberFormat="1" applyFont="1" applyBorder="1" applyAlignment="1">
      <alignment horizontal="center" vertical="center" wrapText="1"/>
    </xf>
    <xf numFmtId="0" fontId="28" fillId="0" borderId="0" xfId="12" applyNumberFormat="1" applyFont="1" applyBorder="1" applyAlignment="1">
      <alignment horizontal="right"/>
    </xf>
    <xf numFmtId="165" fontId="28" fillId="0" borderId="1" xfId="129" applyNumberFormat="1" applyFont="1" applyBorder="1" applyAlignment="1">
      <alignment horizontal="center" vertical="center" wrapText="1"/>
    </xf>
    <xf numFmtId="166" fontId="33" fillId="2" borderId="0" xfId="114" applyNumberFormat="1" applyFont="1" applyFill="1" applyAlignment="1">
      <alignment horizontal="right"/>
    </xf>
    <xf numFmtId="0" fontId="24" fillId="0" borderId="0" xfId="129" applyFont="1" applyAlignment="1">
      <alignment horizontal="center" vertical="center" wrapText="1"/>
    </xf>
    <xf numFmtId="0" fontId="27" fillId="0" borderId="1" xfId="129" applyFont="1" applyBorder="1" applyAlignment="1">
      <alignment horizontal="center" vertical="center" wrapText="1"/>
    </xf>
    <xf numFmtId="165" fontId="27" fillId="0" borderId="1" xfId="129" applyNumberFormat="1" applyFont="1" applyBorder="1" applyAlignment="1">
      <alignment horizontal="center" vertical="center" wrapText="1"/>
    </xf>
  </cellXfs>
  <cellStyles count="141">
    <cellStyle name="Excel Built-in Обычный 10" xfId="11" xr:uid="{00000000-0005-0000-0000-000000000000}"/>
    <cellStyle name="TableStyleLight1" xfId="12" xr:uid="{00000000-0005-0000-0000-000001000000}"/>
    <cellStyle name="Гиперссылка" xfId="132" builtinId="8"/>
    <cellStyle name="Обычный" xfId="0" builtinId="0"/>
    <cellStyle name="Обычный 10" xfId="6" xr:uid="{00000000-0005-0000-0000-000004000000}"/>
    <cellStyle name="Обычный 11" xfId="13" xr:uid="{00000000-0005-0000-0000-000005000000}"/>
    <cellStyle name="Обычный 12" xfId="14" xr:uid="{00000000-0005-0000-0000-000006000000}"/>
    <cellStyle name="Обычный 12 2" xfId="90" xr:uid="{00000000-0005-0000-0000-000007000000}"/>
    <cellStyle name="Обычный 12 3" xfId="103" xr:uid="{00000000-0005-0000-0000-000008000000}"/>
    <cellStyle name="Обычный 13" xfId="4" xr:uid="{00000000-0005-0000-0000-000009000000}"/>
    <cellStyle name="Обычный 14" xfId="15" xr:uid="{00000000-0005-0000-0000-00000A000000}"/>
    <cellStyle name="Обычный 14 2" xfId="124" xr:uid="{00000000-0005-0000-0000-00000B000000}"/>
    <cellStyle name="Обычный 15" xfId="16" xr:uid="{00000000-0005-0000-0000-00000C000000}"/>
    <cellStyle name="Обычный 16" xfId="92" xr:uid="{00000000-0005-0000-0000-00000D000000}"/>
    <cellStyle name="Обычный 17" xfId="17" xr:uid="{00000000-0005-0000-0000-00000E000000}"/>
    <cellStyle name="Обычный 17 2" xfId="126" xr:uid="{00000000-0005-0000-0000-00000F000000}"/>
    <cellStyle name="Обычный 18" xfId="18" xr:uid="{00000000-0005-0000-0000-000010000000}"/>
    <cellStyle name="Обычный 19" xfId="7" xr:uid="{00000000-0005-0000-0000-000011000000}"/>
    <cellStyle name="Обычный 19 2" xfId="128" xr:uid="{00000000-0005-0000-0000-000012000000}"/>
    <cellStyle name="Обычный 2" xfId="1" xr:uid="{00000000-0005-0000-0000-000013000000}"/>
    <cellStyle name="Обычный 2 10" xfId="5" xr:uid="{00000000-0005-0000-0000-000014000000}"/>
    <cellStyle name="Обычный 2 10 2" xfId="19" xr:uid="{00000000-0005-0000-0000-000015000000}"/>
    <cellStyle name="Обычный 2 10 3" xfId="101" xr:uid="{00000000-0005-0000-0000-000016000000}"/>
    <cellStyle name="Обычный 2 11" xfId="20" xr:uid="{00000000-0005-0000-0000-000017000000}"/>
    <cellStyle name="Обычный 2 11 2" xfId="10" xr:uid="{00000000-0005-0000-0000-000018000000}"/>
    <cellStyle name="Обычный 2 11 2 2" xfId="127" xr:uid="{00000000-0005-0000-0000-000019000000}"/>
    <cellStyle name="Обычный 2 11 3" xfId="21" xr:uid="{00000000-0005-0000-0000-00001A000000}"/>
    <cellStyle name="Обычный 2 11 4" xfId="22" xr:uid="{00000000-0005-0000-0000-00001B000000}"/>
    <cellStyle name="Обычный 2 11 4 2" xfId="23" xr:uid="{00000000-0005-0000-0000-00001C000000}"/>
    <cellStyle name="Обычный 2 11 5" xfId="24" xr:uid="{00000000-0005-0000-0000-00001D000000}"/>
    <cellStyle name="Обычный 2 12" xfId="25" xr:uid="{00000000-0005-0000-0000-00001E000000}"/>
    <cellStyle name="Обычный 2 12 2" xfId="26" xr:uid="{00000000-0005-0000-0000-00001F000000}"/>
    <cellStyle name="Обычный 2 12 3" xfId="27" xr:uid="{00000000-0005-0000-0000-000020000000}"/>
    <cellStyle name="Обычный 2 12 3 2" xfId="28" xr:uid="{00000000-0005-0000-0000-000021000000}"/>
    <cellStyle name="Обычный 2 12 3 2 2" xfId="29" xr:uid="{00000000-0005-0000-0000-000022000000}"/>
    <cellStyle name="Обычный 2 12 3 2 2 2" xfId="30" xr:uid="{00000000-0005-0000-0000-000023000000}"/>
    <cellStyle name="Обычный 2 13" xfId="31" xr:uid="{00000000-0005-0000-0000-000024000000}"/>
    <cellStyle name="Обычный 2 14" xfId="32" xr:uid="{00000000-0005-0000-0000-000025000000}"/>
    <cellStyle name="Обычный 2 14 2" xfId="33" xr:uid="{00000000-0005-0000-0000-000026000000}"/>
    <cellStyle name="Обычный 2 14 2 2" xfId="34" xr:uid="{00000000-0005-0000-0000-000027000000}"/>
    <cellStyle name="Обычный 2 14 3" xfId="35" xr:uid="{00000000-0005-0000-0000-000028000000}"/>
    <cellStyle name="Обычный 2 15" xfId="36" xr:uid="{00000000-0005-0000-0000-000029000000}"/>
    <cellStyle name="Обычный 2 15 2" xfId="37" xr:uid="{00000000-0005-0000-0000-00002A000000}"/>
    <cellStyle name="Обычный 2 16" xfId="38" xr:uid="{00000000-0005-0000-0000-00002B000000}"/>
    <cellStyle name="Обычный 2 17" xfId="39" xr:uid="{00000000-0005-0000-0000-00002C000000}"/>
    <cellStyle name="Обычный 2 17 2" xfId="125" xr:uid="{00000000-0005-0000-0000-00002D000000}"/>
    <cellStyle name="Обычный 2 18" xfId="40" xr:uid="{00000000-0005-0000-0000-00002E000000}"/>
    <cellStyle name="Обычный 2 19" xfId="41" xr:uid="{00000000-0005-0000-0000-00002F000000}"/>
    <cellStyle name="Обычный 2 2" xfId="2" xr:uid="{00000000-0005-0000-0000-000030000000}"/>
    <cellStyle name="Обычный 2 2 2" xfId="42" xr:uid="{00000000-0005-0000-0000-000031000000}"/>
    <cellStyle name="Обычный 2 2 2 2" xfId="43" xr:uid="{00000000-0005-0000-0000-000032000000}"/>
    <cellStyle name="Обычный 2 2 2 3" xfId="44" xr:uid="{00000000-0005-0000-0000-000033000000}"/>
    <cellStyle name="Обычный 2 2 3" xfId="45" xr:uid="{00000000-0005-0000-0000-000034000000}"/>
    <cellStyle name="Обычный 2 2 4" xfId="46" xr:uid="{00000000-0005-0000-0000-000035000000}"/>
    <cellStyle name="Обычный 2 2 5" xfId="47" xr:uid="{00000000-0005-0000-0000-000036000000}"/>
    <cellStyle name="Обычный 2 2 6" xfId="48" xr:uid="{00000000-0005-0000-0000-000037000000}"/>
    <cellStyle name="Обычный 2 2 6 2" xfId="49" xr:uid="{00000000-0005-0000-0000-000038000000}"/>
    <cellStyle name="Обычный 2 2 6 2 2" xfId="131" xr:uid="{00000000-0005-0000-0000-000039000000}"/>
    <cellStyle name="Обычный 2 2 7" xfId="102" xr:uid="{00000000-0005-0000-0000-00003A000000}"/>
    <cellStyle name="Обычный 2 20" xfId="50" xr:uid="{00000000-0005-0000-0000-00003B000000}"/>
    <cellStyle name="Обычный 2 21" xfId="51" xr:uid="{00000000-0005-0000-0000-00003C000000}"/>
    <cellStyle name="Обычный 2 22" xfId="52" xr:uid="{00000000-0005-0000-0000-00003D000000}"/>
    <cellStyle name="Обычный 2 23" xfId="53" xr:uid="{00000000-0005-0000-0000-00003E000000}"/>
    <cellStyle name="Обычный 2 24" xfId="54" xr:uid="{00000000-0005-0000-0000-00003F000000}"/>
    <cellStyle name="Обычный 2 25" xfId="55" xr:uid="{00000000-0005-0000-0000-000040000000}"/>
    <cellStyle name="Обычный 2 26" xfId="56" xr:uid="{00000000-0005-0000-0000-000041000000}"/>
    <cellStyle name="Обычный 2 27" xfId="57" xr:uid="{00000000-0005-0000-0000-000042000000}"/>
    <cellStyle name="Обычный 2 28" xfId="58" xr:uid="{00000000-0005-0000-0000-000043000000}"/>
    <cellStyle name="Обычный 2 29" xfId="59" xr:uid="{00000000-0005-0000-0000-000044000000}"/>
    <cellStyle name="Обычный 2 3" xfId="60" xr:uid="{00000000-0005-0000-0000-000045000000}"/>
    <cellStyle name="Обычный 2 30" xfId="61" xr:uid="{00000000-0005-0000-0000-000046000000}"/>
    <cellStyle name="Обычный 2 31" xfId="93" xr:uid="{00000000-0005-0000-0000-000047000000}"/>
    <cellStyle name="Обычный 2 32" xfId="98" xr:uid="{00000000-0005-0000-0000-000048000000}"/>
    <cellStyle name="Обычный 2 32 2" xfId="133" xr:uid="{00000000-0005-0000-0000-000049000000}"/>
    <cellStyle name="Обычный 2 33" xfId="104" xr:uid="{00000000-0005-0000-0000-00004A000000}"/>
    <cellStyle name="Обычный 2 34" xfId="105" xr:uid="{00000000-0005-0000-0000-00004B000000}"/>
    <cellStyle name="Обычный 2 35" xfId="99" xr:uid="{00000000-0005-0000-0000-00004C000000}"/>
    <cellStyle name="Обычный 2 36" xfId="106" xr:uid="{00000000-0005-0000-0000-00004D000000}"/>
    <cellStyle name="Обычный 2 37" xfId="107" xr:uid="{00000000-0005-0000-0000-00004E000000}"/>
    <cellStyle name="Обычный 2 38" xfId="108" xr:uid="{00000000-0005-0000-0000-00004F000000}"/>
    <cellStyle name="Обычный 2 39" xfId="109" xr:uid="{00000000-0005-0000-0000-000050000000}"/>
    <cellStyle name="Обычный 2 4" xfId="62" xr:uid="{00000000-0005-0000-0000-000051000000}"/>
    <cellStyle name="Обычный 2 40" xfId="110" xr:uid="{00000000-0005-0000-0000-000052000000}"/>
    <cellStyle name="Обычный 2 41" xfId="111" xr:uid="{00000000-0005-0000-0000-000053000000}"/>
    <cellStyle name="Обычный 2 42" xfId="130" xr:uid="{00000000-0005-0000-0000-000054000000}"/>
    <cellStyle name="Обычный 2 44" xfId="63" xr:uid="{00000000-0005-0000-0000-000055000000}"/>
    <cellStyle name="Обычный 2 5" xfId="64" xr:uid="{00000000-0005-0000-0000-000056000000}"/>
    <cellStyle name="Обычный 2 6" xfId="65" xr:uid="{00000000-0005-0000-0000-000057000000}"/>
    <cellStyle name="Обычный 2 7" xfId="66" xr:uid="{00000000-0005-0000-0000-000058000000}"/>
    <cellStyle name="Обычный 2 8" xfId="67" xr:uid="{00000000-0005-0000-0000-000059000000}"/>
    <cellStyle name="Обычный 2 9" xfId="68" xr:uid="{00000000-0005-0000-0000-00005A000000}"/>
    <cellStyle name="Обычный 20" xfId="112" xr:uid="{00000000-0005-0000-0000-00005B000000}"/>
    <cellStyle name="Обычный 21" xfId="69" xr:uid="{00000000-0005-0000-0000-00005C000000}"/>
    <cellStyle name="Обычный 21 2" xfId="70" xr:uid="{00000000-0005-0000-0000-00005D000000}"/>
    <cellStyle name="Обычный 21 2 2" xfId="129" xr:uid="{00000000-0005-0000-0000-00005E000000}"/>
    <cellStyle name="Обычный 22" xfId="71" xr:uid="{00000000-0005-0000-0000-00005F000000}"/>
    <cellStyle name="Обычный 25" xfId="100" xr:uid="{00000000-0005-0000-0000-000060000000}"/>
    <cellStyle name="Обычный 29" xfId="136" xr:uid="{00000000-0005-0000-0000-000061000000}"/>
    <cellStyle name="Обычный 3" xfId="96" xr:uid="{00000000-0005-0000-0000-000062000000}"/>
    <cellStyle name="Обычный 3 10" xfId="113" xr:uid="{00000000-0005-0000-0000-000063000000}"/>
    <cellStyle name="Обычный 3 2" xfId="72" xr:uid="{00000000-0005-0000-0000-000064000000}"/>
    <cellStyle name="Обычный 3 2 2" xfId="73" xr:uid="{00000000-0005-0000-0000-000065000000}"/>
    <cellStyle name="Обычный 3 2 2 2" xfId="114" xr:uid="{00000000-0005-0000-0000-000066000000}"/>
    <cellStyle name="Обычный 3 2 3" xfId="95" xr:uid="{00000000-0005-0000-0000-000067000000}"/>
    <cellStyle name="Обычный 3 3" xfId="74" xr:uid="{00000000-0005-0000-0000-000068000000}"/>
    <cellStyle name="Обычный 3 4" xfId="75" xr:uid="{00000000-0005-0000-0000-000069000000}"/>
    <cellStyle name="Обычный 3 5" xfId="76" xr:uid="{00000000-0005-0000-0000-00006A000000}"/>
    <cellStyle name="Обычный 3 5 2" xfId="91" xr:uid="{00000000-0005-0000-0000-00006B000000}"/>
    <cellStyle name="Обычный 3 5 3" xfId="115" xr:uid="{00000000-0005-0000-0000-00006C000000}"/>
    <cellStyle name="Обычный 3 6" xfId="94" xr:uid="{00000000-0005-0000-0000-00006D000000}"/>
    <cellStyle name="Обычный 3 7" xfId="116" xr:uid="{00000000-0005-0000-0000-00006E000000}"/>
    <cellStyle name="Обычный 3 8" xfId="117" xr:uid="{00000000-0005-0000-0000-00006F000000}"/>
    <cellStyle name="Обычный 3 9" xfId="118" xr:uid="{00000000-0005-0000-0000-000070000000}"/>
    <cellStyle name="Обычный 30" xfId="137" xr:uid="{00000000-0005-0000-0000-000071000000}"/>
    <cellStyle name="Обычный 32" xfId="138" xr:uid="{00000000-0005-0000-0000-000072000000}"/>
    <cellStyle name="Обычный 34" xfId="139" xr:uid="{00000000-0005-0000-0000-000073000000}"/>
    <cellStyle name="Обычный 36" xfId="140" xr:uid="{00000000-0005-0000-0000-000074000000}"/>
    <cellStyle name="Обычный 4" xfId="77" xr:uid="{00000000-0005-0000-0000-000075000000}"/>
    <cellStyle name="Обычный 4 2" xfId="78" xr:uid="{00000000-0005-0000-0000-000076000000}"/>
    <cellStyle name="Обычный 4 3" xfId="79" xr:uid="{00000000-0005-0000-0000-000077000000}"/>
    <cellStyle name="Обычный 4 3 2" xfId="3" xr:uid="{00000000-0005-0000-0000-000078000000}"/>
    <cellStyle name="Обычный 4 3_дотация районная ноябрь на 18-20" xfId="9" xr:uid="{00000000-0005-0000-0000-000079000000}"/>
    <cellStyle name="Обычный 4 4" xfId="80" xr:uid="{00000000-0005-0000-0000-00007A000000}"/>
    <cellStyle name="Обычный 5" xfId="81" xr:uid="{00000000-0005-0000-0000-00007B000000}"/>
    <cellStyle name="Обычный 6" xfId="82" xr:uid="{00000000-0005-0000-0000-00007C000000}"/>
    <cellStyle name="Обычный 6 2" xfId="83" xr:uid="{00000000-0005-0000-0000-00007D000000}"/>
    <cellStyle name="Обычный 7" xfId="84" xr:uid="{00000000-0005-0000-0000-00007E000000}"/>
    <cellStyle name="Обычный 8" xfId="85" xr:uid="{00000000-0005-0000-0000-00007F000000}"/>
    <cellStyle name="Обычный 9" xfId="86" xr:uid="{00000000-0005-0000-0000-000080000000}"/>
    <cellStyle name="Обычный_tmp" xfId="134" xr:uid="{00000000-0005-0000-0000-000081000000}"/>
    <cellStyle name="Обычный_Лист1" xfId="135" xr:uid="{00000000-0005-0000-0000-000082000000}"/>
    <cellStyle name="Обычный_Лист1 2" xfId="97" xr:uid="{00000000-0005-0000-0000-000083000000}"/>
    <cellStyle name="Процентный 2" xfId="8" xr:uid="{00000000-0005-0000-0000-000084000000}"/>
    <cellStyle name="Процентный 2 2" xfId="119" xr:uid="{00000000-0005-0000-0000-000085000000}"/>
    <cellStyle name="Процентный 2 3" xfId="120" xr:uid="{00000000-0005-0000-0000-000086000000}"/>
    <cellStyle name="Процентный 2 4" xfId="121" xr:uid="{00000000-0005-0000-0000-000087000000}"/>
    <cellStyle name="Процентный 2 5" xfId="122" xr:uid="{00000000-0005-0000-0000-000088000000}"/>
    <cellStyle name="Процентный 2 6" xfId="123" xr:uid="{00000000-0005-0000-0000-000089000000}"/>
    <cellStyle name="Стиль 1" xfId="87" xr:uid="{00000000-0005-0000-0000-00008A000000}"/>
    <cellStyle name="Стиль 1 2" xfId="88" xr:uid="{00000000-0005-0000-0000-00008B000000}"/>
    <cellStyle name="Финансовый 2" xfId="8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1209674</xdr:colOff>
      <xdr:row>0</xdr:row>
      <xdr:rowOff>1</xdr:rowOff>
    </xdr:from>
    <xdr:to>
      <xdr:col>5</xdr:col>
      <xdr:colOff>19048</xdr:colOff>
      <xdr:row>7</xdr:row>
      <xdr:rowOff>30480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153024" y="1"/>
          <a:ext cx="3733799" cy="11734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месяцев 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24.10.2022 № 587-п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30480</xdr:rowOff>
    </xdr:from>
    <xdr:to>
      <xdr:col>6</xdr:col>
      <xdr:colOff>733425</xdr:colOff>
      <xdr:row>7</xdr:row>
      <xdr:rowOff>144780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791075" y="30480"/>
          <a:ext cx="3905250" cy="1476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9 месяцев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2022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24.10.2022 № 587-п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756920</xdr:colOff>
      <xdr:row>6</xdr:row>
      <xdr:rowOff>138430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867150" y="0"/>
          <a:ext cx="3804920" cy="13385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 9 месяцев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24.10.2022 № 587-п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553075" y="83820"/>
          <a:ext cx="3476625" cy="15087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 9 месяцев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24.10.2022 № 587-п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295651" y="1"/>
          <a:ext cx="3362324" cy="1543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</a:t>
          </a:r>
          <a:r>
            <a:rPr lang="ru-RU" sz="1000" b="0" i="0">
              <a:effectLst/>
              <a:latin typeface="+mn-lt"/>
              <a:ea typeface="+mn-ea"/>
              <a:cs typeface="+mn-cs"/>
            </a:rPr>
            <a:t>т 24.10.2022 № 587-п</a:t>
          </a:r>
          <a:endParaRPr lang="ru-RU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0</xdr:rowOff>
    </xdr:from>
    <xdr:to>
      <xdr:col>5</xdr:col>
      <xdr:colOff>0</xdr:colOff>
      <xdr:row>5</xdr:row>
      <xdr:rowOff>114299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049905" y="0"/>
          <a:ext cx="3827145" cy="12763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24.10.2022 № 587-п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0</xdr:row>
      <xdr:rowOff>0</xdr:rowOff>
    </xdr:from>
    <xdr:to>
      <xdr:col>4</xdr:col>
      <xdr:colOff>828677</xdr:colOff>
      <xdr:row>6</xdr:row>
      <xdr:rowOff>47625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267325" y="0"/>
          <a:ext cx="3457577" cy="1019175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 7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муниципального образования  за 9 меяцев 2022 года"</a:t>
          </a:r>
          <a:endParaRPr/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>
              <a:effectLst/>
              <a:latin typeface="+mn-lt"/>
              <a:ea typeface="+mn-ea"/>
              <a:cs typeface="+mn-cs"/>
            </a:rPr>
            <a:t>от 24.10.2022 № 587-п</a:t>
          </a:r>
          <a:endParaRPr lang="ru-RU">
            <a:effectLst/>
          </a:endParaRPr>
        </a:p>
        <a:p>
          <a:r>
            <a:rPr lang="ru-RU" sz="1100">
              <a:solidFill>
                <a:srgbClr val="000000"/>
              </a:solidFill>
              <a:latin typeface="Times New Roman"/>
            </a:rPr>
            <a:t>_____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76725" y="0"/>
          <a:ext cx="3752851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2022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/>
          <a:r>
            <a:rPr lang="ru-RU" sz="1100" b="0" i="0">
              <a:effectLst/>
              <a:latin typeface="+mn-lt"/>
              <a:ea typeface="+mn-ea"/>
              <a:cs typeface="+mn-cs"/>
            </a:rPr>
            <a:t>от 24.10.2022 № 587-п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55717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78"/>
  <sheetViews>
    <sheetView workbookViewId="0">
      <selection activeCell="I8" sqref="I8"/>
    </sheetView>
  </sheetViews>
  <sheetFormatPr defaultColWidth="9.140625" defaultRowHeight="15" x14ac:dyDescent="0.25"/>
  <cols>
    <col min="1" max="1" width="59.140625" style="1" customWidth="1"/>
    <col min="2" max="2" width="28" style="4" customWidth="1"/>
    <col min="3" max="3" width="15.42578125" style="1" customWidth="1"/>
    <col min="4" max="4" width="15" style="5" customWidth="1"/>
    <col min="5" max="5" width="11.7109375" style="1" customWidth="1"/>
    <col min="6" max="6" width="9.140625" style="1"/>
    <col min="7" max="7" width="17.5703125" style="1" bestFit="1" customWidth="1"/>
    <col min="8" max="16384" width="9.140625" style="1"/>
  </cols>
  <sheetData>
    <row r="6" spans="1:5" x14ac:dyDescent="0.25">
      <c r="A6" s="3"/>
    </row>
    <row r="7" spans="1:5" hidden="1" x14ac:dyDescent="0.25">
      <c r="A7" s="3"/>
    </row>
    <row r="8" spans="1:5" s="6" customFormat="1" x14ac:dyDescent="0.25">
      <c r="A8" s="191" t="s">
        <v>768</v>
      </c>
      <c r="B8" s="191"/>
      <c r="C8" s="191"/>
      <c r="D8" s="191"/>
      <c r="E8" s="191"/>
    </row>
    <row r="9" spans="1:5" s="6" customFormat="1" ht="29.25" customHeight="1" x14ac:dyDescent="0.25">
      <c r="A9" s="191"/>
      <c r="B9" s="191"/>
      <c r="C9" s="191"/>
      <c r="D9" s="191"/>
      <c r="E9" s="191"/>
    </row>
    <row r="10" spans="1:5" x14ac:dyDescent="0.25">
      <c r="A10" s="7"/>
      <c r="E10" s="2" t="s">
        <v>2</v>
      </c>
    </row>
    <row r="11" spans="1:5" ht="15" customHeight="1" x14ac:dyDescent="0.25">
      <c r="A11" s="192" t="s">
        <v>1</v>
      </c>
      <c r="B11" s="193" t="s">
        <v>5</v>
      </c>
      <c r="C11" s="194" t="s">
        <v>4</v>
      </c>
      <c r="D11" s="195" t="s">
        <v>3</v>
      </c>
      <c r="E11" s="196" t="s">
        <v>0</v>
      </c>
    </row>
    <row r="12" spans="1:5" ht="23.25" customHeight="1" x14ac:dyDescent="0.25">
      <c r="A12" s="192"/>
      <c r="B12" s="193"/>
      <c r="C12" s="194"/>
      <c r="D12" s="195"/>
      <c r="E12" s="196"/>
    </row>
    <row r="13" spans="1:5" x14ac:dyDescent="0.25">
      <c r="A13" s="45">
        <v>1</v>
      </c>
      <c r="B13" s="8">
        <v>2</v>
      </c>
      <c r="C13" s="46">
        <v>3</v>
      </c>
      <c r="D13" s="46">
        <v>4</v>
      </c>
      <c r="E13" s="47">
        <v>5</v>
      </c>
    </row>
    <row r="14" spans="1:5" s="12" customFormat="1" ht="18" customHeight="1" x14ac:dyDescent="0.2">
      <c r="A14" s="9" t="s">
        <v>6</v>
      </c>
      <c r="B14" s="10" t="s">
        <v>7</v>
      </c>
      <c r="C14" s="11">
        <f>C15+C19+C24+C28+C31+C33+C36+C39+C43+C17+C26</f>
        <v>167547.19</v>
      </c>
      <c r="D14" s="11">
        <f>D15+D19+D24+D28+D31+D33+D36+D39+D43+D17+D26</f>
        <v>126242.96954999999</v>
      </c>
      <c r="E14" s="11">
        <f>D14/C14*100</f>
        <v>75.34770923344044</v>
      </c>
    </row>
    <row r="15" spans="1:5" ht="18.75" customHeight="1" x14ac:dyDescent="0.25">
      <c r="A15" s="9" t="s">
        <v>8</v>
      </c>
      <c r="B15" s="10" t="s">
        <v>9</v>
      </c>
      <c r="C15" s="11">
        <f>C16</f>
        <v>111782.3</v>
      </c>
      <c r="D15" s="11">
        <f t="shared" ref="D15" si="0">D16</f>
        <v>83607.407399999996</v>
      </c>
      <c r="E15" s="11">
        <f t="shared" ref="E15:E74" si="1">D15/C15*100</f>
        <v>74.794853389132271</v>
      </c>
    </row>
    <row r="16" spans="1:5" ht="17.25" customHeight="1" x14ac:dyDescent="0.25">
      <c r="A16" s="13" t="s">
        <v>10</v>
      </c>
      <c r="B16" s="14" t="s">
        <v>11</v>
      </c>
      <c r="C16" s="15">
        <v>111782.3</v>
      </c>
      <c r="D16" s="15">
        <v>83607.407399999996</v>
      </c>
      <c r="E16" s="15">
        <f t="shared" si="1"/>
        <v>74.794853389132271</v>
      </c>
    </row>
    <row r="17" spans="1:10" s="17" customFormat="1" ht="43.5" customHeight="1" x14ac:dyDescent="0.25">
      <c r="A17" s="16" t="s">
        <v>12</v>
      </c>
      <c r="B17" s="10" t="s">
        <v>13</v>
      </c>
      <c r="C17" s="11">
        <f>C18</f>
        <v>389.11</v>
      </c>
      <c r="D17" s="11">
        <f>D18</f>
        <v>334.72620000000001</v>
      </c>
      <c r="E17" s="11">
        <f t="shared" si="1"/>
        <v>86.023540901030557</v>
      </c>
    </row>
    <row r="18" spans="1:10" ht="33" customHeight="1" x14ac:dyDescent="0.25">
      <c r="A18" s="18" t="s">
        <v>14</v>
      </c>
      <c r="B18" s="19" t="s">
        <v>15</v>
      </c>
      <c r="C18" s="48">
        <v>389.11</v>
      </c>
      <c r="D18" s="48">
        <v>334.72620000000001</v>
      </c>
      <c r="E18" s="15">
        <f t="shared" si="1"/>
        <v>86.023540901030557</v>
      </c>
    </row>
    <row r="19" spans="1:10" ht="18.75" customHeight="1" x14ac:dyDescent="0.25">
      <c r="A19" s="20" t="s">
        <v>16</v>
      </c>
      <c r="B19" s="10" t="s">
        <v>17</v>
      </c>
      <c r="C19" s="11">
        <f>C20+C21+C22+C23</f>
        <v>11796.900000000001</v>
      </c>
      <c r="D19" s="11">
        <f t="shared" ref="D19" si="2">D20+D21+D22+D23</f>
        <v>10997.953720000001</v>
      </c>
      <c r="E19" s="11">
        <f t="shared" si="1"/>
        <v>93.227489594724034</v>
      </c>
    </row>
    <row r="20" spans="1:10" ht="29.25" customHeight="1" x14ac:dyDescent="0.25">
      <c r="A20" s="21" t="s">
        <v>18</v>
      </c>
      <c r="B20" s="14" t="s">
        <v>19</v>
      </c>
      <c r="C20" s="15">
        <v>9238.2000000000007</v>
      </c>
      <c r="D20" s="15">
        <v>8674.4377600000007</v>
      </c>
      <c r="E20" s="15">
        <f t="shared" si="1"/>
        <v>93.897488255287826</v>
      </c>
    </row>
    <row r="21" spans="1:10" ht="30.75" customHeight="1" x14ac:dyDescent="0.25">
      <c r="A21" s="22" t="s">
        <v>20</v>
      </c>
      <c r="B21" s="23" t="s">
        <v>21</v>
      </c>
      <c r="C21" s="49">
        <v>39</v>
      </c>
      <c r="D21" s="49">
        <v>33.945369999999997</v>
      </c>
      <c r="E21" s="15">
        <f t="shared" si="1"/>
        <v>87.03941025641025</v>
      </c>
    </row>
    <row r="22" spans="1:10" ht="21" customHeight="1" x14ac:dyDescent="0.25">
      <c r="A22" s="22" t="s">
        <v>22</v>
      </c>
      <c r="B22" s="23" t="s">
        <v>23</v>
      </c>
      <c r="C22" s="49">
        <v>703.2</v>
      </c>
      <c r="D22" s="49">
        <v>532.47312999999997</v>
      </c>
      <c r="E22" s="15">
        <f t="shared" si="1"/>
        <v>75.721434869169499</v>
      </c>
    </row>
    <row r="23" spans="1:10" ht="33" customHeight="1" x14ac:dyDescent="0.25">
      <c r="A23" s="22" t="s">
        <v>24</v>
      </c>
      <c r="B23" s="23" t="s">
        <v>25</v>
      </c>
      <c r="C23" s="49">
        <v>1816.5</v>
      </c>
      <c r="D23" s="49">
        <v>1757.09746</v>
      </c>
      <c r="E23" s="15">
        <f t="shared" si="1"/>
        <v>96.729835397742917</v>
      </c>
    </row>
    <row r="24" spans="1:10" s="12" customFormat="1" ht="19.5" customHeight="1" x14ac:dyDescent="0.2">
      <c r="A24" s="24" t="s">
        <v>26</v>
      </c>
      <c r="B24" s="10" t="s">
        <v>27</v>
      </c>
      <c r="C24" s="11">
        <f>C25</f>
        <v>203.5</v>
      </c>
      <c r="D24" s="11">
        <f t="shared" ref="D24" si="3">D25</f>
        <v>156.1951</v>
      </c>
      <c r="E24" s="11">
        <f t="shared" si="1"/>
        <v>76.754348894348894</v>
      </c>
    </row>
    <row r="25" spans="1:10" s="26" customFormat="1" ht="31.5" customHeight="1" x14ac:dyDescent="0.2">
      <c r="A25" s="22" t="s">
        <v>28</v>
      </c>
      <c r="B25" s="25" t="s">
        <v>29</v>
      </c>
      <c r="C25" s="49">
        <v>203.5</v>
      </c>
      <c r="D25" s="49">
        <v>156.1951</v>
      </c>
      <c r="E25" s="15">
        <f t="shared" si="1"/>
        <v>76.754348894348894</v>
      </c>
    </row>
    <row r="26" spans="1:10" s="29" customFormat="1" ht="44.25" hidden="1" customHeight="1" x14ac:dyDescent="0.25">
      <c r="A26" s="27" t="s">
        <v>30</v>
      </c>
      <c r="B26" s="28" t="s">
        <v>31</v>
      </c>
      <c r="C26" s="50">
        <f>C27</f>
        <v>0</v>
      </c>
      <c r="D26" s="50">
        <f t="shared" ref="D26" si="4">D27</f>
        <v>0</v>
      </c>
      <c r="E26" s="11" t="e">
        <f t="shared" si="1"/>
        <v>#DIV/0!</v>
      </c>
    </row>
    <row r="27" spans="1:10" s="29" customFormat="1" ht="30.75" hidden="1" customHeight="1" x14ac:dyDescent="0.25">
      <c r="A27" s="22" t="s">
        <v>32</v>
      </c>
      <c r="B27" s="25" t="s">
        <v>33</v>
      </c>
      <c r="C27" s="49">
        <v>0</v>
      </c>
      <c r="D27" s="49">
        <v>0</v>
      </c>
      <c r="E27" s="15" t="e">
        <f t="shared" si="1"/>
        <v>#DIV/0!</v>
      </c>
    </row>
    <row r="28" spans="1:10" ht="45" customHeight="1" x14ac:dyDescent="0.25">
      <c r="A28" s="30" t="s">
        <v>34</v>
      </c>
      <c r="B28" s="10" t="s">
        <v>35</v>
      </c>
      <c r="C28" s="11">
        <f>C29+C30</f>
        <v>24172.833999999999</v>
      </c>
      <c r="D28" s="11">
        <f>D29+D30</f>
        <v>17032.280779999997</v>
      </c>
      <c r="E28" s="11">
        <f t="shared" si="1"/>
        <v>70.460421727961219</v>
      </c>
    </row>
    <row r="29" spans="1:10" ht="89.25" customHeight="1" x14ac:dyDescent="0.25">
      <c r="A29" s="31" t="s">
        <v>36</v>
      </c>
      <c r="B29" s="23" t="s">
        <v>37</v>
      </c>
      <c r="C29" s="15">
        <f>24029.786+138.118+0.13</f>
        <v>24168.034</v>
      </c>
      <c r="D29" s="15">
        <f>16897.20837+130.14737+0.12704</f>
        <v>17027.482779999998</v>
      </c>
      <c r="E29" s="15">
        <f t="shared" si="1"/>
        <v>70.454563163888295</v>
      </c>
    </row>
    <row r="30" spans="1:10" ht="28.5" customHeight="1" x14ac:dyDescent="0.25">
      <c r="A30" s="31" t="s">
        <v>635</v>
      </c>
      <c r="B30" s="23" t="s">
        <v>636</v>
      </c>
      <c r="C30" s="15">
        <v>4.8</v>
      </c>
      <c r="D30" s="15">
        <v>4.798</v>
      </c>
      <c r="E30" s="15">
        <f t="shared" si="1"/>
        <v>99.958333333333343</v>
      </c>
    </row>
    <row r="31" spans="1:10" s="29" customFormat="1" ht="32.25" customHeight="1" x14ac:dyDescent="0.25">
      <c r="A31" s="27" t="s">
        <v>38</v>
      </c>
      <c r="B31" s="28" t="s">
        <v>39</v>
      </c>
      <c r="C31" s="11">
        <f>C32</f>
        <v>944.06</v>
      </c>
      <c r="D31" s="11">
        <f t="shared" ref="D31" si="5">D32</f>
        <v>778.52350000000001</v>
      </c>
      <c r="E31" s="11">
        <f t="shared" si="1"/>
        <v>82.465468296506586</v>
      </c>
      <c r="F31" s="12"/>
      <c r="G31" s="12"/>
      <c r="H31" s="12"/>
      <c r="I31" s="12"/>
      <c r="J31" s="12"/>
    </row>
    <row r="32" spans="1:10" s="29" customFormat="1" ht="18.75" customHeight="1" x14ac:dyDescent="0.25">
      <c r="A32" s="32" t="s">
        <v>40</v>
      </c>
      <c r="B32" s="25" t="s">
        <v>41</v>
      </c>
      <c r="C32" s="15">
        <v>944.06</v>
      </c>
      <c r="D32" s="15">
        <v>778.52350000000001</v>
      </c>
      <c r="E32" s="15">
        <f t="shared" si="1"/>
        <v>82.465468296506586</v>
      </c>
      <c r="F32" s="12"/>
      <c r="G32" s="12"/>
      <c r="H32" s="12"/>
      <c r="I32" s="12"/>
      <c r="J32" s="12"/>
    </row>
    <row r="33" spans="1:10" s="29" customFormat="1" ht="33" customHeight="1" x14ac:dyDescent="0.25">
      <c r="A33" s="30" t="s">
        <v>42</v>
      </c>
      <c r="B33" s="10" t="s">
        <v>43</v>
      </c>
      <c r="C33" s="11">
        <f>C34+C35</f>
        <v>13742.486000000001</v>
      </c>
      <c r="D33" s="11">
        <f t="shared" ref="D33" si="6">D34+D35</f>
        <v>8976.8492200000001</v>
      </c>
      <c r="E33" s="11">
        <f t="shared" si="1"/>
        <v>65.321872767416309</v>
      </c>
      <c r="F33" s="12"/>
      <c r="G33" s="12"/>
      <c r="H33" s="12"/>
      <c r="I33" s="12"/>
      <c r="J33" s="12"/>
    </row>
    <row r="34" spans="1:10" s="26" customFormat="1" ht="15.75" customHeight="1" x14ac:dyDescent="0.25">
      <c r="A34" s="31" t="s">
        <v>44</v>
      </c>
      <c r="B34" s="25" t="s">
        <v>45</v>
      </c>
      <c r="C34" s="15">
        <v>13232.486000000001</v>
      </c>
      <c r="D34" s="15">
        <v>8474.4369600000009</v>
      </c>
      <c r="E34" s="15">
        <f t="shared" si="1"/>
        <v>64.042667114856584</v>
      </c>
      <c r="F34" s="12"/>
      <c r="G34" s="12"/>
      <c r="H34" s="12"/>
      <c r="I34" s="12"/>
      <c r="J34" s="12"/>
    </row>
    <row r="35" spans="1:10" s="26" customFormat="1" ht="18" customHeight="1" x14ac:dyDescent="0.25">
      <c r="A35" s="31" t="s">
        <v>46</v>
      </c>
      <c r="B35" s="25" t="s">
        <v>47</v>
      </c>
      <c r="C35" s="15">
        <v>510</v>
      </c>
      <c r="D35" s="15">
        <v>502.41226</v>
      </c>
      <c r="E35" s="15">
        <f t="shared" si="1"/>
        <v>98.512207843137261</v>
      </c>
      <c r="F35" s="12"/>
      <c r="G35" s="12"/>
      <c r="H35" s="12"/>
      <c r="I35" s="12"/>
      <c r="J35" s="12"/>
    </row>
    <row r="36" spans="1:10" s="29" customFormat="1" ht="33" customHeight="1" x14ac:dyDescent="0.25">
      <c r="A36" s="30" t="s">
        <v>48</v>
      </c>
      <c r="B36" s="10" t="s">
        <v>49</v>
      </c>
      <c r="C36" s="11">
        <f>C38+C37</f>
        <v>3228.5</v>
      </c>
      <c r="D36" s="11">
        <f t="shared" ref="D36" si="7">D38+D37</f>
        <v>3204.15778</v>
      </c>
      <c r="E36" s="11">
        <f t="shared" si="1"/>
        <v>99.246020752671512</v>
      </c>
      <c r="F36" s="12"/>
      <c r="G36" s="12"/>
      <c r="H36" s="12"/>
      <c r="I36" s="12"/>
      <c r="J36" s="12"/>
    </row>
    <row r="37" spans="1:10" s="29" customFormat="1" ht="78" customHeight="1" x14ac:dyDescent="0.25">
      <c r="A37" s="33" t="s">
        <v>50</v>
      </c>
      <c r="B37" s="23" t="s">
        <v>51</v>
      </c>
      <c r="C37" s="15">
        <v>1923.5</v>
      </c>
      <c r="D37" s="15">
        <v>1923.5</v>
      </c>
      <c r="E37" s="15">
        <f t="shared" si="1"/>
        <v>100</v>
      </c>
      <c r="F37" s="12"/>
      <c r="G37" s="12"/>
      <c r="H37" s="12"/>
      <c r="I37" s="12"/>
      <c r="J37" s="12"/>
    </row>
    <row r="38" spans="1:10" s="29" customFormat="1" ht="32.25" customHeight="1" x14ac:dyDescent="0.25">
      <c r="A38" s="33" t="s">
        <v>52</v>
      </c>
      <c r="B38" s="23" t="s">
        <v>53</v>
      </c>
      <c r="C38" s="15">
        <v>1305</v>
      </c>
      <c r="D38" s="15">
        <v>1280.65778</v>
      </c>
      <c r="E38" s="15">
        <f t="shared" si="1"/>
        <v>98.134695785440613</v>
      </c>
      <c r="F38" s="12"/>
      <c r="G38" s="12"/>
      <c r="H38" s="12"/>
      <c r="I38" s="12"/>
      <c r="J38" s="12"/>
    </row>
    <row r="39" spans="1:10" s="29" customFormat="1" ht="22.5" customHeight="1" x14ac:dyDescent="0.25">
      <c r="A39" s="30" t="s">
        <v>54</v>
      </c>
      <c r="B39" s="10" t="s">
        <v>55</v>
      </c>
      <c r="C39" s="11">
        <f>SUM(C40:C42)</f>
        <v>1280</v>
      </c>
      <c r="D39" s="11">
        <f>SUM(D40:D42)</f>
        <v>1147.25416</v>
      </c>
      <c r="E39" s="11">
        <f t="shared" si="1"/>
        <v>89.629231250000004</v>
      </c>
      <c r="F39" s="12"/>
      <c r="G39" s="12"/>
      <c r="H39" s="12"/>
      <c r="I39" s="12"/>
      <c r="J39" s="12"/>
    </row>
    <row r="40" spans="1:10" s="29" customFormat="1" ht="30.75" customHeight="1" x14ac:dyDescent="0.25">
      <c r="A40" s="33" t="s">
        <v>108</v>
      </c>
      <c r="B40" s="23" t="s">
        <v>107</v>
      </c>
      <c r="C40" s="15">
        <f>5+11.6+0.7+9.25</f>
        <v>26.55</v>
      </c>
      <c r="D40" s="15">
        <f>4.45652+9.31429+0.30297+8.66306</f>
        <v>22.736840000000001</v>
      </c>
      <c r="E40" s="15">
        <f t="shared" si="1"/>
        <v>85.637815442561205</v>
      </c>
      <c r="F40" s="12"/>
      <c r="G40" s="12"/>
      <c r="H40" s="12"/>
      <c r="I40" s="12"/>
      <c r="J40" s="12"/>
    </row>
    <row r="41" spans="1:10" s="12" customFormat="1" ht="117" customHeight="1" x14ac:dyDescent="0.25">
      <c r="A41" s="33" t="s">
        <v>56</v>
      </c>
      <c r="B41" s="23" t="s">
        <v>57</v>
      </c>
      <c r="C41" s="15">
        <v>70.05</v>
      </c>
      <c r="D41" s="15">
        <v>7.8684399999999997</v>
      </c>
      <c r="E41" s="15">
        <f t="shared" si="1"/>
        <v>11.232605281941471</v>
      </c>
    </row>
    <row r="42" spans="1:10" ht="16.5" customHeight="1" x14ac:dyDescent="0.25">
      <c r="A42" s="33" t="s">
        <v>58</v>
      </c>
      <c r="B42" s="23" t="s">
        <v>59</v>
      </c>
      <c r="C42" s="15">
        <v>1183.4000000000001</v>
      </c>
      <c r="D42" s="15">
        <v>1116.64888</v>
      </c>
      <c r="E42" s="15">
        <f>D42/C42*100</f>
        <v>94.3593780632077</v>
      </c>
      <c r="F42" s="12"/>
      <c r="G42" s="12"/>
      <c r="H42" s="12"/>
      <c r="I42" s="12"/>
      <c r="J42" s="12"/>
    </row>
    <row r="43" spans="1:10" ht="18" customHeight="1" x14ac:dyDescent="0.25">
      <c r="A43" s="30" t="s">
        <v>60</v>
      </c>
      <c r="B43" s="10" t="s">
        <v>61</v>
      </c>
      <c r="C43" s="11">
        <f>C44+C45</f>
        <v>7.5</v>
      </c>
      <c r="D43" s="11">
        <f t="shared" ref="D43" si="8">D44+D45</f>
        <v>7.6216900000000001</v>
      </c>
      <c r="E43" s="11">
        <f t="shared" si="1"/>
        <v>101.62253333333334</v>
      </c>
      <c r="F43" s="12"/>
      <c r="G43" s="12"/>
      <c r="H43" s="12"/>
      <c r="I43" s="12"/>
      <c r="J43" s="12"/>
    </row>
    <row r="44" spans="1:10" ht="17.25" customHeight="1" x14ac:dyDescent="0.25">
      <c r="A44" s="33" t="s">
        <v>62</v>
      </c>
      <c r="B44" s="23" t="s">
        <v>63</v>
      </c>
      <c r="C44" s="49">
        <v>0</v>
      </c>
      <c r="D44" s="49">
        <v>0.11824999999999999</v>
      </c>
      <c r="E44" s="15">
        <v>0</v>
      </c>
      <c r="F44" s="12"/>
      <c r="G44" s="12"/>
      <c r="H44" s="12"/>
      <c r="I44" s="12"/>
      <c r="J44" s="12"/>
    </row>
    <row r="45" spans="1:10" x14ac:dyDescent="0.25">
      <c r="A45" s="33" t="s">
        <v>64</v>
      </c>
      <c r="B45" s="23" t="s">
        <v>65</v>
      </c>
      <c r="C45" s="49">
        <v>7.5</v>
      </c>
      <c r="D45" s="49">
        <v>7.5034400000000003</v>
      </c>
      <c r="E45" s="15">
        <f>D45/C45*100</f>
        <v>100.04586666666665</v>
      </c>
      <c r="F45" s="12"/>
      <c r="G45" s="12"/>
      <c r="H45" s="12"/>
      <c r="I45" s="12"/>
      <c r="J45" s="12"/>
    </row>
    <row r="46" spans="1:10" s="26" customFormat="1" ht="18" customHeight="1" x14ac:dyDescent="0.2">
      <c r="A46" s="30" t="s">
        <v>66</v>
      </c>
      <c r="B46" s="10" t="s">
        <v>67</v>
      </c>
      <c r="C46" s="11">
        <f>C47+C67+C72</f>
        <v>1494625.43163</v>
      </c>
      <c r="D46" s="11">
        <f>D47+D67+D72+D70</f>
        <v>1076904.1321700001</v>
      </c>
      <c r="E46" s="11">
        <f t="shared" si="1"/>
        <v>72.051773600262919</v>
      </c>
      <c r="F46" s="12"/>
      <c r="G46" s="12"/>
      <c r="H46" s="12"/>
      <c r="I46" s="12"/>
      <c r="J46" s="12"/>
    </row>
    <row r="47" spans="1:10" s="29" customFormat="1" ht="30.75" customHeight="1" x14ac:dyDescent="0.25">
      <c r="A47" s="30" t="s">
        <v>68</v>
      </c>
      <c r="B47" s="10" t="s">
        <v>69</v>
      </c>
      <c r="C47" s="11">
        <f>C48+C51+C58+C63</f>
        <v>1487724.7174</v>
      </c>
      <c r="D47" s="11">
        <f>D48+D51+D58+D63</f>
        <v>1070032.23196</v>
      </c>
      <c r="E47" s="11">
        <f t="shared" si="1"/>
        <v>71.924074356311422</v>
      </c>
      <c r="F47" s="12"/>
      <c r="G47" s="12"/>
      <c r="H47" s="12"/>
      <c r="I47" s="12"/>
      <c r="J47" s="12"/>
    </row>
    <row r="48" spans="1:10" s="29" customFormat="1" ht="30" customHeight="1" x14ac:dyDescent="0.25">
      <c r="A48" s="34" t="s">
        <v>70</v>
      </c>
      <c r="B48" s="35" t="s">
        <v>71</v>
      </c>
      <c r="C48" s="11">
        <f>C49+C50</f>
        <v>213053.9</v>
      </c>
      <c r="D48" s="11">
        <f>D49+D50</f>
        <v>166769.57500000001</v>
      </c>
      <c r="E48" s="11">
        <f t="shared" si="1"/>
        <v>78.275767305832005</v>
      </c>
      <c r="F48" s="12"/>
      <c r="G48" s="12"/>
      <c r="H48" s="12"/>
      <c r="I48" s="12"/>
      <c r="J48" s="12"/>
    </row>
    <row r="49" spans="1:10" s="29" customFormat="1" ht="30" customHeight="1" x14ac:dyDescent="0.25">
      <c r="A49" s="36" t="s">
        <v>72</v>
      </c>
      <c r="B49" s="37" t="s">
        <v>73</v>
      </c>
      <c r="C49" s="49">
        <v>148400.9</v>
      </c>
      <c r="D49" s="49">
        <v>123667.375</v>
      </c>
      <c r="E49" s="15">
        <f t="shared" si="1"/>
        <v>83.333305256234965</v>
      </c>
      <c r="F49" s="12"/>
      <c r="G49" s="12"/>
      <c r="H49" s="12"/>
      <c r="I49" s="12"/>
      <c r="J49" s="12"/>
    </row>
    <row r="50" spans="1:10" s="29" customFormat="1" ht="30" x14ac:dyDescent="0.25">
      <c r="A50" s="33" t="s">
        <v>74</v>
      </c>
      <c r="B50" s="23" t="s">
        <v>75</v>
      </c>
      <c r="C50" s="49">
        <v>64653</v>
      </c>
      <c r="D50" s="49">
        <v>43102.2</v>
      </c>
      <c r="E50" s="15">
        <f t="shared" si="1"/>
        <v>66.666976010393938</v>
      </c>
      <c r="F50" s="12"/>
      <c r="G50" s="12"/>
      <c r="H50" s="12"/>
      <c r="I50" s="12"/>
      <c r="J50" s="12"/>
    </row>
    <row r="51" spans="1:10" s="12" customFormat="1" ht="29.25" customHeight="1" x14ac:dyDescent="0.25">
      <c r="A51" s="33" t="s">
        <v>76</v>
      </c>
      <c r="B51" s="38" t="s">
        <v>77</v>
      </c>
      <c r="C51" s="11">
        <f>C57+C55+C56+C54+C52+C53</f>
        <v>224227.84165000005</v>
      </c>
      <c r="D51" s="11">
        <f>D57+D55+D56+D54+D52+D53</f>
        <v>171228.19177999999</v>
      </c>
      <c r="E51" s="11">
        <f t="shared" si="1"/>
        <v>76.363483909938424</v>
      </c>
    </row>
    <row r="52" spans="1:10" s="12" customFormat="1" ht="44.25" customHeight="1" x14ac:dyDescent="0.25">
      <c r="A52" s="33" t="s">
        <v>637</v>
      </c>
      <c r="B52" s="23" t="s">
        <v>638</v>
      </c>
      <c r="C52" s="15">
        <v>6340.1</v>
      </c>
      <c r="D52" s="15">
        <v>6308.38868</v>
      </c>
      <c r="E52" s="15">
        <f t="shared" si="1"/>
        <v>99.499829340231216</v>
      </c>
    </row>
    <row r="53" spans="1:10" ht="60.75" customHeight="1" x14ac:dyDescent="0.25">
      <c r="A53" s="33" t="s">
        <v>109</v>
      </c>
      <c r="B53" s="23" t="s">
        <v>110</v>
      </c>
      <c r="C53" s="15">
        <v>27914.2</v>
      </c>
      <c r="D53" s="15">
        <v>11242.02685</v>
      </c>
      <c r="E53" s="15">
        <f t="shared" si="1"/>
        <v>40.273505420180413</v>
      </c>
      <c r="F53" s="12"/>
      <c r="G53" s="12"/>
      <c r="H53" s="12"/>
      <c r="I53" s="12"/>
      <c r="J53" s="12"/>
    </row>
    <row r="54" spans="1:10" s="12" customFormat="1" ht="30.75" customHeight="1" x14ac:dyDescent="0.25">
      <c r="A54" s="33" t="s">
        <v>78</v>
      </c>
      <c r="B54" s="23" t="s">
        <v>79</v>
      </c>
      <c r="C54" s="15">
        <v>1700.65265</v>
      </c>
      <c r="D54" s="15">
        <v>1700.65264</v>
      </c>
      <c r="E54" s="15">
        <f t="shared" si="1"/>
        <v>99.999999411990444</v>
      </c>
    </row>
    <row r="55" spans="1:10" ht="33.75" customHeight="1" x14ac:dyDescent="0.25">
      <c r="A55" s="33" t="s">
        <v>80</v>
      </c>
      <c r="B55" s="23" t="s">
        <v>81</v>
      </c>
      <c r="C55" s="15">
        <v>343.2</v>
      </c>
      <c r="D55" s="15">
        <v>343.2</v>
      </c>
      <c r="E55" s="15">
        <f t="shared" si="1"/>
        <v>100</v>
      </c>
      <c r="F55" s="12"/>
      <c r="G55" s="12"/>
      <c r="H55" s="12"/>
      <c r="I55" s="12"/>
      <c r="J55" s="12"/>
    </row>
    <row r="56" spans="1:10" ht="30" x14ac:dyDescent="0.25">
      <c r="A56" s="33" t="s">
        <v>639</v>
      </c>
      <c r="B56" s="23" t="s">
        <v>640</v>
      </c>
      <c r="C56" s="15">
        <f>36518+12172.7</f>
        <v>48690.7</v>
      </c>
      <c r="D56" s="15">
        <v>47587.687100000003</v>
      </c>
      <c r="E56" s="11">
        <f t="shared" si="1"/>
        <v>97.734653845600917</v>
      </c>
      <c r="F56" s="12"/>
      <c r="G56" s="12"/>
      <c r="H56" s="12"/>
      <c r="I56" s="12"/>
      <c r="J56" s="12"/>
    </row>
    <row r="57" spans="1:10" ht="17.25" customHeight="1" x14ac:dyDescent="0.25">
      <c r="A57" s="33" t="s">
        <v>82</v>
      </c>
      <c r="B57" s="23" t="s">
        <v>83</v>
      </c>
      <c r="C57" s="15">
        <v>139238.989</v>
      </c>
      <c r="D57" s="15">
        <v>104046.23651</v>
      </c>
      <c r="E57" s="15">
        <f t="shared" si="1"/>
        <v>74.724929602871498</v>
      </c>
      <c r="F57" s="12"/>
      <c r="G57" s="12"/>
      <c r="H57" s="12"/>
      <c r="I57" s="12"/>
      <c r="J57" s="12"/>
    </row>
    <row r="58" spans="1:10" ht="30" customHeight="1" x14ac:dyDescent="0.25">
      <c r="A58" s="39" t="s">
        <v>84</v>
      </c>
      <c r="B58" s="10" t="s">
        <v>85</v>
      </c>
      <c r="C58" s="51">
        <f>C59+C60+C62+C61</f>
        <v>1003672</v>
      </c>
      <c r="D58" s="51">
        <f>D59+D60+D62+D61</f>
        <v>700250.26363000006</v>
      </c>
      <c r="E58" s="11">
        <f t="shared" si="1"/>
        <v>69.768835200145077</v>
      </c>
      <c r="F58" s="12"/>
      <c r="G58" s="12"/>
      <c r="H58" s="12"/>
      <c r="I58" s="12"/>
      <c r="J58" s="12"/>
    </row>
    <row r="59" spans="1:10" ht="47.25" customHeight="1" x14ac:dyDescent="0.25">
      <c r="A59" s="40" t="s">
        <v>86</v>
      </c>
      <c r="B59" s="23" t="s">
        <v>87</v>
      </c>
      <c r="C59" s="52">
        <v>12078.6</v>
      </c>
      <c r="D59" s="52">
        <v>8221.70478</v>
      </c>
      <c r="E59" s="15">
        <f t="shared" si="1"/>
        <v>68.068358750186277</v>
      </c>
      <c r="F59" s="12"/>
      <c r="G59" s="12"/>
      <c r="H59" s="12"/>
      <c r="I59" s="12"/>
      <c r="J59" s="12"/>
    </row>
    <row r="60" spans="1:10" ht="35.25" customHeight="1" x14ac:dyDescent="0.25">
      <c r="A60" s="40" t="s">
        <v>88</v>
      </c>
      <c r="B60" s="23" t="s">
        <v>89</v>
      </c>
      <c r="C60" s="15">
        <v>150063.9</v>
      </c>
      <c r="D60" s="15">
        <v>116964.25885</v>
      </c>
      <c r="E60" s="15">
        <f t="shared" si="1"/>
        <v>77.94296886193149</v>
      </c>
      <c r="F60" s="12"/>
      <c r="G60" s="12"/>
      <c r="H60" s="12"/>
      <c r="I60" s="12"/>
      <c r="J60" s="12"/>
    </row>
    <row r="61" spans="1:10" s="12" customFormat="1" ht="59.25" customHeight="1" x14ac:dyDescent="0.2">
      <c r="A61" s="36" t="s">
        <v>90</v>
      </c>
      <c r="B61" s="23" t="s">
        <v>91</v>
      </c>
      <c r="C61" s="15">
        <v>122.3</v>
      </c>
      <c r="D61" s="15">
        <v>122.3</v>
      </c>
      <c r="E61" s="15">
        <f t="shared" si="1"/>
        <v>100</v>
      </c>
    </row>
    <row r="62" spans="1:10" s="12" customFormat="1" ht="17.25" customHeight="1" x14ac:dyDescent="0.25">
      <c r="A62" s="33" t="s">
        <v>92</v>
      </c>
      <c r="B62" s="23" t="s">
        <v>93</v>
      </c>
      <c r="C62" s="53">
        <v>841407.2</v>
      </c>
      <c r="D62" s="53">
        <v>574942</v>
      </c>
      <c r="E62" s="15">
        <f t="shared" si="1"/>
        <v>68.33100548699845</v>
      </c>
    </row>
    <row r="63" spans="1:10" ht="17.25" customHeight="1" x14ac:dyDescent="0.25">
      <c r="A63" s="30" t="s">
        <v>94</v>
      </c>
      <c r="B63" s="10" t="s">
        <v>95</v>
      </c>
      <c r="C63" s="11">
        <f>C64+C65+C66</f>
        <v>46770.975749999998</v>
      </c>
      <c r="D63" s="11">
        <f>D64+D65+D66</f>
        <v>31784.201549999998</v>
      </c>
      <c r="E63" s="11">
        <f t="shared" si="1"/>
        <v>67.957105962237691</v>
      </c>
      <c r="F63" s="12"/>
      <c r="G63" s="12"/>
      <c r="H63" s="12"/>
      <c r="I63" s="12"/>
      <c r="J63" s="12"/>
    </row>
    <row r="64" spans="1:10" ht="61.5" customHeight="1" x14ac:dyDescent="0.25">
      <c r="A64" s="36" t="s">
        <v>96</v>
      </c>
      <c r="B64" s="25" t="s">
        <v>97</v>
      </c>
      <c r="C64" s="15">
        <v>2713.1757499999999</v>
      </c>
      <c r="D64" s="15">
        <v>1557.75929</v>
      </c>
      <c r="E64" s="15">
        <f t="shared" si="1"/>
        <v>57.414610535274022</v>
      </c>
      <c r="F64" s="12"/>
      <c r="G64" s="12"/>
      <c r="H64" s="12"/>
      <c r="I64" s="12"/>
      <c r="J64" s="12"/>
    </row>
    <row r="65" spans="1:10" ht="61.5" customHeight="1" x14ac:dyDescent="0.25">
      <c r="A65" s="36" t="s">
        <v>111</v>
      </c>
      <c r="B65" s="25" t="s">
        <v>112</v>
      </c>
      <c r="C65" s="15">
        <v>40197.199999999997</v>
      </c>
      <c r="D65" s="15">
        <v>26365.842260000001</v>
      </c>
      <c r="E65" s="15">
        <f t="shared" si="1"/>
        <v>65.591240832694822</v>
      </c>
      <c r="F65" s="12"/>
      <c r="G65" s="12"/>
      <c r="H65" s="12"/>
      <c r="I65" s="12"/>
      <c r="J65" s="12"/>
    </row>
    <row r="66" spans="1:10" ht="28.5" customHeight="1" x14ac:dyDescent="0.25">
      <c r="A66" s="36" t="s">
        <v>641</v>
      </c>
      <c r="B66" s="25" t="s">
        <v>642</v>
      </c>
      <c r="C66" s="15">
        <v>3860.6</v>
      </c>
      <c r="D66" s="15">
        <v>3860.6</v>
      </c>
      <c r="E66" s="15">
        <f t="shared" si="1"/>
        <v>100</v>
      </c>
      <c r="F66" s="12"/>
      <c r="G66" s="12"/>
      <c r="H66" s="12"/>
      <c r="I66" s="12"/>
      <c r="J66" s="12"/>
    </row>
    <row r="67" spans="1:10" x14ac:dyDescent="0.25">
      <c r="A67" s="30" t="s">
        <v>98</v>
      </c>
      <c r="B67" s="10" t="s">
        <v>99</v>
      </c>
      <c r="C67" s="54">
        <f>C68+C69</f>
        <v>7050</v>
      </c>
      <c r="D67" s="54">
        <f>D68+D69</f>
        <v>7014</v>
      </c>
      <c r="E67" s="11">
        <f t="shared" si="1"/>
        <v>99.489361702127653</v>
      </c>
      <c r="F67" s="12"/>
      <c r="G67" s="12"/>
      <c r="H67" s="12"/>
      <c r="I67" s="12"/>
      <c r="J67" s="12"/>
    </row>
    <row r="68" spans="1:10" ht="45" x14ac:dyDescent="0.25">
      <c r="A68" s="41" t="s">
        <v>100</v>
      </c>
      <c r="B68" s="23" t="s">
        <v>101</v>
      </c>
      <c r="C68" s="55">
        <v>50</v>
      </c>
      <c r="D68" s="55">
        <v>14</v>
      </c>
      <c r="E68" s="15">
        <f t="shared" si="1"/>
        <v>28.000000000000004</v>
      </c>
      <c r="F68" s="12"/>
      <c r="G68" s="12"/>
      <c r="H68" s="12"/>
      <c r="I68" s="12"/>
      <c r="J68" s="12"/>
    </row>
    <row r="69" spans="1:10" ht="30" x14ac:dyDescent="0.25">
      <c r="A69" s="22" t="s">
        <v>643</v>
      </c>
      <c r="B69" s="23" t="s">
        <v>644</v>
      </c>
      <c r="C69" s="55">
        <v>7000</v>
      </c>
      <c r="D69" s="55">
        <v>7000</v>
      </c>
      <c r="E69" s="15">
        <f t="shared" si="1"/>
        <v>100</v>
      </c>
      <c r="F69" s="12"/>
      <c r="G69" s="12"/>
      <c r="H69" s="12"/>
      <c r="I69" s="12"/>
      <c r="J69" s="12"/>
    </row>
    <row r="70" spans="1:10" ht="99.75" customHeight="1" x14ac:dyDescent="0.25">
      <c r="A70" s="30" t="s">
        <v>648</v>
      </c>
      <c r="B70" s="10" t="s">
        <v>647</v>
      </c>
      <c r="C70" s="55">
        <v>0</v>
      </c>
      <c r="D70" s="55">
        <f>D71</f>
        <v>-1E-3</v>
      </c>
      <c r="E70" s="15">
        <v>0</v>
      </c>
      <c r="F70" s="12"/>
      <c r="G70" s="12"/>
      <c r="H70" s="12"/>
      <c r="I70" s="12"/>
      <c r="J70" s="12"/>
    </row>
    <row r="71" spans="1:10" ht="91.5" customHeight="1" x14ac:dyDescent="0.25">
      <c r="A71" s="22" t="s">
        <v>645</v>
      </c>
      <c r="B71" s="23" t="s">
        <v>646</v>
      </c>
      <c r="C71" s="55">
        <v>0</v>
      </c>
      <c r="D71" s="55">
        <v>-1E-3</v>
      </c>
      <c r="E71" s="15">
        <v>0</v>
      </c>
      <c r="F71" s="12"/>
      <c r="G71" s="12"/>
      <c r="H71" s="12"/>
      <c r="I71" s="12"/>
      <c r="J71" s="12"/>
    </row>
    <row r="72" spans="1:10" s="12" customFormat="1" ht="22.5" customHeight="1" x14ac:dyDescent="0.2">
      <c r="A72" s="42" t="s">
        <v>102</v>
      </c>
      <c r="B72" s="10" t="s">
        <v>103</v>
      </c>
      <c r="C72" s="56">
        <f>C73</f>
        <v>-149.28577000000001</v>
      </c>
      <c r="D72" s="56">
        <f>D73</f>
        <v>-142.09879000000001</v>
      </c>
      <c r="E72" s="11">
        <f t="shared" si="1"/>
        <v>95.185756820626636</v>
      </c>
    </row>
    <row r="73" spans="1:10" ht="31.5" customHeight="1" x14ac:dyDescent="0.25">
      <c r="A73" s="33" t="s">
        <v>104</v>
      </c>
      <c r="B73" s="23" t="s">
        <v>105</v>
      </c>
      <c r="C73" s="55">
        <v>-149.28577000000001</v>
      </c>
      <c r="D73" s="55">
        <v>-142.09879000000001</v>
      </c>
      <c r="E73" s="15">
        <f t="shared" si="1"/>
        <v>95.185756820626636</v>
      </c>
      <c r="F73" s="12"/>
      <c r="G73" s="12"/>
      <c r="H73" s="12"/>
      <c r="I73" s="12"/>
      <c r="J73" s="12"/>
    </row>
    <row r="74" spans="1:10" ht="30.75" customHeight="1" x14ac:dyDescent="0.25">
      <c r="A74" s="189" t="s">
        <v>106</v>
      </c>
      <c r="B74" s="189"/>
      <c r="C74" s="11">
        <f>C46+C14</f>
        <v>1662172.62163</v>
      </c>
      <c r="D74" s="11">
        <f>D46+D14</f>
        <v>1203147.1017200002</v>
      </c>
      <c r="E74" s="11">
        <f t="shared" si="1"/>
        <v>72.384004288323609</v>
      </c>
      <c r="F74" s="12"/>
      <c r="G74" s="12"/>
      <c r="H74" s="12"/>
      <c r="I74" s="12"/>
      <c r="J74" s="12"/>
    </row>
    <row r="75" spans="1:10" s="12" customFormat="1" ht="18" customHeight="1" x14ac:dyDescent="0.2"/>
    <row r="77" spans="1:10" s="57" customFormat="1" ht="15.75" x14ac:dyDescent="0.25">
      <c r="A77" s="63" t="s">
        <v>548</v>
      </c>
      <c r="B77" s="63"/>
      <c r="C77" s="63"/>
      <c r="D77" s="188" t="s">
        <v>549</v>
      </c>
      <c r="E77" s="188"/>
    </row>
    <row r="78" spans="1:10" ht="15.75" x14ac:dyDescent="0.25">
      <c r="A78" s="43"/>
      <c r="B78" s="44"/>
      <c r="C78" s="44"/>
      <c r="D78" s="190"/>
      <c r="E78" s="190"/>
    </row>
  </sheetData>
  <mergeCells count="9">
    <mergeCell ref="D77:E77"/>
    <mergeCell ref="A74:B74"/>
    <mergeCell ref="D78:E78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187433877&amp;dst=100606&amp;fld=134" xr:uid="{00000000-0004-0000-0000-000000000000}"/>
    <hyperlink ref="A20" r:id="rId2" display="http://www.consultant.ru/cons/cgi/online.cgi?req=doc&amp;base=LAW&amp;n=208015&amp;rnd=235642.514532630&amp;dst=103572&amp;fld=134" xr:uid="{00000000-0004-0000-0000-000001000000}"/>
    <hyperlink ref="A40" r:id="rId3" location="dst0" display="http://www.consultant.ru/document/cons_doc_LAW_355717/ - dst0" xr:uid="{00000000-0004-0000-0000-000002000000}"/>
  </hyperlinks>
  <pageMargins left="0.78740157480314965" right="0.39370078740157483" top="0.78740157480314965" bottom="0.39370078740157483" header="0" footer="0"/>
  <pageSetup paperSize="9" scale="63" orientation="portrait" r:id="rId4"/>
  <headerFooter differentFirst="1">
    <oddHeader>&amp;C&amp;P</oddHeader>
  </headerFooter>
  <rowBreaks count="1" manualBreakCount="1">
    <brk id="45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694"/>
  <sheetViews>
    <sheetView showGridLines="0" view="pageBreakPreview" zoomScale="80" zoomScaleSheetLayoutView="80" workbookViewId="0">
      <selection activeCell="A9" sqref="A9:G10"/>
    </sheetView>
  </sheetViews>
  <sheetFormatPr defaultColWidth="9.140625" defaultRowHeight="15.75" x14ac:dyDescent="0.25"/>
  <cols>
    <col min="1" max="1" width="58.42578125" style="57" customWidth="1"/>
    <col min="2" max="2" width="16.140625" style="129" customWidth="1"/>
    <col min="3" max="3" width="9" style="129" customWidth="1"/>
    <col min="4" max="4" width="9.28515625" style="129" customWidth="1"/>
    <col min="5" max="6" width="12.5703125" style="57" customWidth="1"/>
    <col min="7" max="7" width="10.5703125" style="57" customWidth="1"/>
    <col min="8" max="243" width="9.42578125" style="57" customWidth="1"/>
    <col min="244" max="16384" width="9.140625" style="57"/>
  </cols>
  <sheetData>
    <row r="8" spans="1:7" ht="8.25" customHeight="1" x14ac:dyDescent="0.25"/>
    <row r="9" spans="1:7" ht="72.599999999999994" customHeight="1" x14ac:dyDescent="0.3">
      <c r="A9" s="198" t="s">
        <v>649</v>
      </c>
      <c r="B9" s="198"/>
      <c r="C9" s="198"/>
      <c r="D9" s="198"/>
      <c r="E9" s="198"/>
      <c r="F9" s="198"/>
      <c r="G9" s="198"/>
    </row>
    <row r="10" spans="1:7" ht="13.15" customHeight="1" x14ac:dyDescent="0.25">
      <c r="A10" s="58"/>
      <c r="B10" s="130"/>
      <c r="C10" s="130"/>
      <c r="D10" s="130"/>
      <c r="E10" s="58"/>
      <c r="F10" s="58"/>
      <c r="G10" s="58"/>
    </row>
    <row r="11" spans="1:7" ht="12.75" customHeight="1" x14ac:dyDescent="0.25">
      <c r="A11" s="59"/>
      <c r="B11" s="131"/>
      <c r="C11" s="131"/>
      <c r="D11" s="131"/>
      <c r="E11" s="59"/>
      <c r="F11" s="59"/>
      <c r="G11" s="2" t="s">
        <v>2</v>
      </c>
    </row>
    <row r="12" spans="1:7" ht="17.45" customHeight="1" x14ac:dyDescent="0.25">
      <c r="A12" s="199" t="s">
        <v>1</v>
      </c>
      <c r="B12" s="200" t="s">
        <v>113</v>
      </c>
      <c r="C12" s="200"/>
      <c r="D12" s="200"/>
      <c r="E12" s="194" t="s">
        <v>4</v>
      </c>
      <c r="F12" s="195" t="s">
        <v>3</v>
      </c>
      <c r="G12" s="195" t="s">
        <v>0</v>
      </c>
    </row>
    <row r="13" spans="1:7" ht="36" x14ac:dyDescent="0.25">
      <c r="A13" s="199"/>
      <c r="B13" s="125" t="s">
        <v>114</v>
      </c>
      <c r="C13" s="125" t="s">
        <v>115</v>
      </c>
      <c r="D13" s="60" t="s">
        <v>116</v>
      </c>
      <c r="E13" s="194"/>
      <c r="F13" s="195"/>
      <c r="G13" s="195"/>
    </row>
    <row r="14" spans="1:7" ht="12.75" customHeight="1" x14ac:dyDescent="0.25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</row>
    <row r="15" spans="1:7" s="62" customFormat="1" ht="31.5" x14ac:dyDescent="0.25">
      <c r="A15" s="158" t="s">
        <v>656</v>
      </c>
      <c r="B15" s="159" t="s">
        <v>117</v>
      </c>
      <c r="C15" s="160" t="s">
        <v>118</v>
      </c>
      <c r="D15" s="161">
        <v>0</v>
      </c>
      <c r="E15" s="162">
        <v>1265285.5284300002</v>
      </c>
      <c r="F15" s="162">
        <v>858551.25598999998</v>
      </c>
      <c r="G15" s="163">
        <v>0.67854348816848731</v>
      </c>
    </row>
    <row r="16" spans="1:7" ht="31.5" x14ac:dyDescent="0.25">
      <c r="A16" s="150" t="s">
        <v>657</v>
      </c>
      <c r="B16" s="151" t="s">
        <v>119</v>
      </c>
      <c r="C16" s="152" t="s">
        <v>118</v>
      </c>
      <c r="D16" s="153">
        <v>0</v>
      </c>
      <c r="E16" s="154">
        <v>1243178.8601600002</v>
      </c>
      <c r="F16" s="154">
        <v>842205.39407000004</v>
      </c>
      <c r="G16" s="155">
        <v>0.67746116110887389</v>
      </c>
    </row>
    <row r="17" spans="1:7" ht="31.5" x14ac:dyDescent="0.25">
      <c r="A17" s="150" t="s">
        <v>120</v>
      </c>
      <c r="B17" s="151" t="s">
        <v>121</v>
      </c>
      <c r="C17" s="152" t="s">
        <v>118</v>
      </c>
      <c r="D17" s="153">
        <v>0</v>
      </c>
      <c r="E17" s="154">
        <v>346958.47696</v>
      </c>
      <c r="F17" s="154">
        <v>237404.97478999998</v>
      </c>
      <c r="G17" s="155">
        <v>0.68424607137461535</v>
      </c>
    </row>
    <row r="18" spans="1:7" ht="31.5" x14ac:dyDescent="0.25">
      <c r="A18" s="150" t="s">
        <v>122</v>
      </c>
      <c r="B18" s="151" t="s">
        <v>123</v>
      </c>
      <c r="C18" s="152" t="s">
        <v>118</v>
      </c>
      <c r="D18" s="153">
        <v>0</v>
      </c>
      <c r="E18" s="154">
        <v>1514.0830000000001</v>
      </c>
      <c r="F18" s="154">
        <v>921.77665999999999</v>
      </c>
      <c r="G18" s="155">
        <v>0.60880193490053058</v>
      </c>
    </row>
    <row r="19" spans="1:7" ht="31.5" x14ac:dyDescent="0.25">
      <c r="A19" s="150" t="s">
        <v>124</v>
      </c>
      <c r="B19" s="151" t="s">
        <v>123</v>
      </c>
      <c r="C19" s="152" t="s">
        <v>125</v>
      </c>
      <c r="D19" s="153">
        <v>0</v>
      </c>
      <c r="E19" s="154">
        <v>1514.0830000000001</v>
      </c>
      <c r="F19" s="154">
        <v>921.77665999999999</v>
      </c>
      <c r="G19" s="155">
        <v>0.60880193490053058</v>
      </c>
    </row>
    <row r="20" spans="1:7" x14ac:dyDescent="0.25">
      <c r="A20" s="150" t="s">
        <v>126</v>
      </c>
      <c r="B20" s="151" t="s">
        <v>123</v>
      </c>
      <c r="C20" s="152" t="s">
        <v>125</v>
      </c>
      <c r="D20" s="153">
        <v>701</v>
      </c>
      <c r="E20" s="154">
        <v>1514.0830000000001</v>
      </c>
      <c r="F20" s="154">
        <v>921.77665999999999</v>
      </c>
      <c r="G20" s="155">
        <v>0.60880193490053058</v>
      </c>
    </row>
    <row r="21" spans="1:7" ht="15.75" customHeight="1" x14ac:dyDescent="0.25">
      <c r="A21" s="150" t="s">
        <v>127</v>
      </c>
      <c r="B21" s="151" t="s">
        <v>128</v>
      </c>
      <c r="C21" s="152" t="s">
        <v>118</v>
      </c>
      <c r="D21" s="153">
        <v>0</v>
      </c>
      <c r="E21" s="154">
        <v>7.23</v>
      </c>
      <c r="F21" s="154">
        <v>7.23</v>
      </c>
      <c r="G21" s="155">
        <v>1</v>
      </c>
    </row>
    <row r="22" spans="1:7" ht="31.5" x14ac:dyDescent="0.25">
      <c r="A22" s="150" t="s">
        <v>124</v>
      </c>
      <c r="B22" s="151" t="s">
        <v>128</v>
      </c>
      <c r="C22" s="152" t="s">
        <v>125</v>
      </c>
      <c r="D22" s="153">
        <v>0</v>
      </c>
      <c r="E22" s="154">
        <v>7.23</v>
      </c>
      <c r="F22" s="154">
        <v>7.23</v>
      </c>
      <c r="G22" s="155">
        <v>1</v>
      </c>
    </row>
    <row r="23" spans="1:7" x14ac:dyDescent="0.25">
      <c r="A23" s="150" t="s">
        <v>126</v>
      </c>
      <c r="B23" s="151" t="s">
        <v>128</v>
      </c>
      <c r="C23" s="152" t="s">
        <v>125</v>
      </c>
      <c r="D23" s="153">
        <v>701</v>
      </c>
      <c r="E23" s="154">
        <v>7.23</v>
      </c>
      <c r="F23" s="154">
        <v>7.23</v>
      </c>
      <c r="G23" s="155">
        <v>1</v>
      </c>
    </row>
    <row r="24" spans="1:7" ht="15.75" customHeight="1" x14ac:dyDescent="0.25">
      <c r="A24" s="150" t="s">
        <v>129</v>
      </c>
      <c r="B24" s="151" t="s">
        <v>130</v>
      </c>
      <c r="C24" s="152" t="s">
        <v>118</v>
      </c>
      <c r="D24" s="153">
        <v>0</v>
      </c>
      <c r="E24" s="154">
        <v>267.839</v>
      </c>
      <c r="F24" s="154">
        <v>223.97989999999999</v>
      </c>
      <c r="G24" s="155">
        <v>0.83624826854938972</v>
      </c>
    </row>
    <row r="25" spans="1:7" ht="31.5" x14ac:dyDescent="0.25">
      <c r="A25" s="150" t="s">
        <v>124</v>
      </c>
      <c r="B25" s="151" t="s">
        <v>130</v>
      </c>
      <c r="C25" s="152" t="s">
        <v>125</v>
      </c>
      <c r="D25" s="153">
        <v>0</v>
      </c>
      <c r="E25" s="154">
        <v>267.839</v>
      </c>
      <c r="F25" s="154">
        <v>223.97989999999999</v>
      </c>
      <c r="G25" s="155">
        <v>0.83624826854938972</v>
      </c>
    </row>
    <row r="26" spans="1:7" x14ac:dyDescent="0.25">
      <c r="A26" s="150" t="s">
        <v>126</v>
      </c>
      <c r="B26" s="151" t="s">
        <v>130</v>
      </c>
      <c r="C26" s="152" t="s">
        <v>125</v>
      </c>
      <c r="D26" s="153">
        <v>701</v>
      </c>
      <c r="E26" s="154">
        <v>267.839</v>
      </c>
      <c r="F26" s="154">
        <v>223.97989999999999</v>
      </c>
      <c r="G26" s="155">
        <v>0.83624826854938972</v>
      </c>
    </row>
    <row r="27" spans="1:7" ht="31.5" x14ac:dyDescent="0.25">
      <c r="A27" s="150" t="s">
        <v>131</v>
      </c>
      <c r="B27" s="151" t="s">
        <v>132</v>
      </c>
      <c r="C27" s="152" t="s">
        <v>118</v>
      </c>
      <c r="D27" s="153">
        <v>0</v>
      </c>
      <c r="E27" s="154">
        <v>98.66</v>
      </c>
      <c r="F27" s="154">
        <v>68.67</v>
      </c>
      <c r="G27" s="155">
        <v>0.69602675856476792</v>
      </c>
    </row>
    <row r="28" spans="1:7" ht="31.5" x14ac:dyDescent="0.25">
      <c r="A28" s="150" t="s">
        <v>124</v>
      </c>
      <c r="B28" s="151" t="s">
        <v>132</v>
      </c>
      <c r="C28" s="152" t="s">
        <v>125</v>
      </c>
      <c r="D28" s="153">
        <v>0</v>
      </c>
      <c r="E28" s="154">
        <v>98.66</v>
      </c>
      <c r="F28" s="154">
        <v>68.67</v>
      </c>
      <c r="G28" s="155">
        <v>0.69602675856476792</v>
      </c>
    </row>
    <row r="29" spans="1:7" ht="31.5" x14ac:dyDescent="0.25">
      <c r="A29" s="150" t="s">
        <v>133</v>
      </c>
      <c r="B29" s="151" t="s">
        <v>132</v>
      </c>
      <c r="C29" s="152" t="s">
        <v>125</v>
      </c>
      <c r="D29" s="153">
        <v>705</v>
      </c>
      <c r="E29" s="154">
        <v>98.66</v>
      </c>
      <c r="F29" s="154">
        <v>68.67</v>
      </c>
      <c r="G29" s="155">
        <v>0.69602675856476792</v>
      </c>
    </row>
    <row r="30" spans="1:7" ht="21" customHeight="1" x14ac:dyDescent="0.25">
      <c r="A30" s="150" t="s">
        <v>134</v>
      </c>
      <c r="B30" s="151" t="s">
        <v>135</v>
      </c>
      <c r="C30" s="152" t="s">
        <v>118</v>
      </c>
      <c r="D30" s="153">
        <v>0</v>
      </c>
      <c r="E30" s="154">
        <v>50855.305710000001</v>
      </c>
      <c r="F30" s="154">
        <v>31728.51514</v>
      </c>
      <c r="G30" s="155">
        <v>0.62389783518223985</v>
      </c>
    </row>
    <row r="31" spans="1:7" ht="31.5" x14ac:dyDescent="0.25">
      <c r="A31" s="150" t="s">
        <v>124</v>
      </c>
      <c r="B31" s="151" t="s">
        <v>135</v>
      </c>
      <c r="C31" s="152" t="s">
        <v>125</v>
      </c>
      <c r="D31" s="153">
        <v>0</v>
      </c>
      <c r="E31" s="154">
        <v>50179.121899999998</v>
      </c>
      <c r="F31" s="154">
        <v>31423.136920000001</v>
      </c>
      <c r="G31" s="155">
        <v>0.62621934641706045</v>
      </c>
    </row>
    <row r="32" spans="1:7" x14ac:dyDescent="0.25">
      <c r="A32" s="150" t="s">
        <v>126</v>
      </c>
      <c r="B32" s="151" t="s">
        <v>135</v>
      </c>
      <c r="C32" s="152" t="s">
        <v>125</v>
      </c>
      <c r="D32" s="153">
        <v>701</v>
      </c>
      <c r="E32" s="154">
        <v>50179.121899999998</v>
      </c>
      <c r="F32" s="154">
        <v>31423.136920000001</v>
      </c>
      <c r="G32" s="155">
        <v>0.62621934641706045</v>
      </c>
    </row>
    <row r="33" spans="1:7" x14ac:dyDescent="0.25">
      <c r="A33" s="150" t="s">
        <v>136</v>
      </c>
      <c r="B33" s="151" t="s">
        <v>135</v>
      </c>
      <c r="C33" s="152" t="s">
        <v>137</v>
      </c>
      <c r="D33" s="153">
        <v>0</v>
      </c>
      <c r="E33" s="154">
        <v>676.18381000000011</v>
      </c>
      <c r="F33" s="154">
        <v>305.37822</v>
      </c>
      <c r="G33" s="155">
        <v>0.45162012973957472</v>
      </c>
    </row>
    <row r="34" spans="1:7" x14ac:dyDescent="0.25">
      <c r="A34" s="150" t="s">
        <v>126</v>
      </c>
      <c r="B34" s="151" t="s">
        <v>135</v>
      </c>
      <c r="C34" s="152" t="s">
        <v>137</v>
      </c>
      <c r="D34" s="153">
        <v>701</v>
      </c>
      <c r="E34" s="154">
        <v>676.18381000000011</v>
      </c>
      <c r="F34" s="154">
        <v>305.37822</v>
      </c>
      <c r="G34" s="155">
        <v>0.45162012973957472</v>
      </c>
    </row>
    <row r="35" spans="1:7" ht="62.25" customHeight="1" x14ac:dyDescent="0.25">
      <c r="A35" s="150" t="s">
        <v>138</v>
      </c>
      <c r="B35" s="151" t="s">
        <v>139</v>
      </c>
      <c r="C35" s="152" t="s">
        <v>118</v>
      </c>
      <c r="D35" s="153">
        <v>0</v>
      </c>
      <c r="E35" s="154">
        <v>262011.2</v>
      </c>
      <c r="F35" s="154">
        <v>175785.41744999998</v>
      </c>
      <c r="G35" s="155">
        <v>0.67090802778659842</v>
      </c>
    </row>
    <row r="36" spans="1:7" ht="60.75" customHeight="1" x14ac:dyDescent="0.25">
      <c r="A36" s="150" t="s">
        <v>140</v>
      </c>
      <c r="B36" s="151" t="s">
        <v>139</v>
      </c>
      <c r="C36" s="152" t="s">
        <v>141</v>
      </c>
      <c r="D36" s="153">
        <v>0</v>
      </c>
      <c r="E36" s="154">
        <v>260847.2</v>
      </c>
      <c r="F36" s="154">
        <v>174897.40844999999</v>
      </c>
      <c r="G36" s="155">
        <v>0.67049754971492881</v>
      </c>
    </row>
    <row r="37" spans="1:7" x14ac:dyDescent="0.25">
      <c r="A37" s="150" t="s">
        <v>126</v>
      </c>
      <c r="B37" s="151" t="s">
        <v>139</v>
      </c>
      <c r="C37" s="152" t="s">
        <v>141</v>
      </c>
      <c r="D37" s="153">
        <v>701</v>
      </c>
      <c r="E37" s="154">
        <v>260847.2</v>
      </c>
      <c r="F37" s="154">
        <v>174897.40844999999</v>
      </c>
      <c r="G37" s="155">
        <v>0.67049754971492881</v>
      </c>
    </row>
    <row r="38" spans="1:7" ht="31.5" x14ac:dyDescent="0.25">
      <c r="A38" s="150" t="s">
        <v>124</v>
      </c>
      <c r="B38" s="151" t="s">
        <v>139</v>
      </c>
      <c r="C38" s="152" t="s">
        <v>125</v>
      </c>
      <c r="D38" s="153">
        <v>0</v>
      </c>
      <c r="E38" s="154">
        <v>1164</v>
      </c>
      <c r="F38" s="154">
        <v>888.00900000000001</v>
      </c>
      <c r="G38" s="155">
        <v>0.7628943298969072</v>
      </c>
    </row>
    <row r="39" spans="1:7" x14ac:dyDescent="0.25">
      <c r="A39" s="150" t="s">
        <v>126</v>
      </c>
      <c r="B39" s="151" t="s">
        <v>139</v>
      </c>
      <c r="C39" s="152" t="s">
        <v>125</v>
      </c>
      <c r="D39" s="153">
        <v>701</v>
      </c>
      <c r="E39" s="154">
        <v>1164</v>
      </c>
      <c r="F39" s="154">
        <v>888.00900000000001</v>
      </c>
      <c r="G39" s="155">
        <v>0.7628943298969072</v>
      </c>
    </row>
    <row r="40" spans="1:7" ht="31.5" x14ac:dyDescent="0.25">
      <c r="A40" s="150" t="s">
        <v>175</v>
      </c>
      <c r="B40" s="151" t="s">
        <v>658</v>
      </c>
      <c r="C40" s="152" t="s">
        <v>118</v>
      </c>
      <c r="D40" s="153">
        <v>0</v>
      </c>
      <c r="E40" s="154">
        <v>27600.77476</v>
      </c>
      <c r="F40" s="154">
        <v>26011.049199999998</v>
      </c>
      <c r="G40" s="155">
        <v>0.94240286463610845</v>
      </c>
    </row>
    <row r="41" spans="1:7" ht="31.5" x14ac:dyDescent="0.25">
      <c r="A41" s="150" t="s">
        <v>124</v>
      </c>
      <c r="B41" s="151" t="s">
        <v>658</v>
      </c>
      <c r="C41" s="152" t="s">
        <v>125</v>
      </c>
      <c r="D41" s="153">
        <v>0</v>
      </c>
      <c r="E41" s="154">
        <v>27600.77476</v>
      </c>
      <c r="F41" s="154">
        <v>26011.049199999998</v>
      </c>
      <c r="G41" s="155">
        <v>0.94240286463610845</v>
      </c>
    </row>
    <row r="42" spans="1:7" x14ac:dyDescent="0.25">
      <c r="A42" s="150" t="s">
        <v>126</v>
      </c>
      <c r="B42" s="151" t="s">
        <v>658</v>
      </c>
      <c r="C42" s="152" t="s">
        <v>125</v>
      </c>
      <c r="D42" s="153">
        <v>701</v>
      </c>
      <c r="E42" s="154">
        <v>27600.77476</v>
      </c>
      <c r="F42" s="154">
        <v>26011.049199999998</v>
      </c>
      <c r="G42" s="155">
        <v>0.94240286463610845</v>
      </c>
    </row>
    <row r="43" spans="1:7" ht="126" x14ac:dyDescent="0.25">
      <c r="A43" s="150" t="s">
        <v>144</v>
      </c>
      <c r="B43" s="151" t="s">
        <v>145</v>
      </c>
      <c r="C43" s="152" t="s">
        <v>118</v>
      </c>
      <c r="D43" s="153">
        <v>0</v>
      </c>
      <c r="E43" s="154">
        <v>46.529489999999996</v>
      </c>
      <c r="F43" s="154">
        <v>0</v>
      </c>
      <c r="G43" s="155">
        <v>0</v>
      </c>
    </row>
    <row r="44" spans="1:7" ht="31.5" x14ac:dyDescent="0.25">
      <c r="A44" s="150" t="s">
        <v>124</v>
      </c>
      <c r="B44" s="151" t="s">
        <v>145</v>
      </c>
      <c r="C44" s="152" t="s">
        <v>125</v>
      </c>
      <c r="D44" s="153">
        <v>0</v>
      </c>
      <c r="E44" s="154">
        <v>46.529489999999996</v>
      </c>
      <c r="F44" s="154">
        <v>0</v>
      </c>
      <c r="G44" s="155">
        <v>0</v>
      </c>
    </row>
    <row r="45" spans="1:7" x14ac:dyDescent="0.25">
      <c r="A45" s="150" t="s">
        <v>126</v>
      </c>
      <c r="B45" s="151" t="s">
        <v>145</v>
      </c>
      <c r="C45" s="152" t="s">
        <v>125</v>
      </c>
      <c r="D45" s="153">
        <v>701</v>
      </c>
      <c r="E45" s="154">
        <v>46.529489999999996</v>
      </c>
      <c r="F45" s="154">
        <v>0</v>
      </c>
      <c r="G45" s="155">
        <v>0</v>
      </c>
    </row>
    <row r="46" spans="1:7" ht="31.5" x14ac:dyDescent="0.25">
      <c r="A46" s="150" t="s">
        <v>146</v>
      </c>
      <c r="B46" s="151" t="s">
        <v>147</v>
      </c>
      <c r="C46" s="152" t="s">
        <v>118</v>
      </c>
      <c r="D46" s="153">
        <v>0</v>
      </c>
      <c r="E46" s="154">
        <v>4556.8549999999996</v>
      </c>
      <c r="F46" s="154">
        <v>2658.33644</v>
      </c>
      <c r="G46" s="155">
        <v>0.58337086433516094</v>
      </c>
    </row>
    <row r="47" spans="1:7" ht="31.5" x14ac:dyDescent="0.25">
      <c r="A47" s="150" t="s">
        <v>124</v>
      </c>
      <c r="B47" s="151" t="s">
        <v>147</v>
      </c>
      <c r="C47" s="152" t="s">
        <v>125</v>
      </c>
      <c r="D47" s="153">
        <v>0</v>
      </c>
      <c r="E47" s="154">
        <v>4556.8549999999996</v>
      </c>
      <c r="F47" s="154">
        <v>2658.33644</v>
      </c>
      <c r="G47" s="155">
        <v>0.58337086433516094</v>
      </c>
    </row>
    <row r="48" spans="1:7" x14ac:dyDescent="0.25">
      <c r="A48" s="150" t="s">
        <v>126</v>
      </c>
      <c r="B48" s="151" t="s">
        <v>147</v>
      </c>
      <c r="C48" s="152" t="s">
        <v>125</v>
      </c>
      <c r="D48" s="153">
        <v>701</v>
      </c>
      <c r="E48" s="154">
        <v>4556.8549999999996</v>
      </c>
      <c r="F48" s="154">
        <v>2658.33644</v>
      </c>
      <c r="G48" s="155">
        <v>0.58337086433516094</v>
      </c>
    </row>
    <row r="49" spans="1:7" ht="31.5" x14ac:dyDescent="0.25">
      <c r="A49" s="150" t="s">
        <v>148</v>
      </c>
      <c r="B49" s="151" t="s">
        <v>149</v>
      </c>
      <c r="C49" s="152" t="s">
        <v>118</v>
      </c>
      <c r="D49" s="153">
        <v>0</v>
      </c>
      <c r="E49" s="154">
        <v>829553.52746999997</v>
      </c>
      <c r="F49" s="154">
        <v>558489.16670000006</v>
      </c>
      <c r="G49" s="155">
        <v>0.67324066284583095</v>
      </c>
    </row>
    <row r="50" spans="1:7" ht="31.5" x14ac:dyDescent="0.25">
      <c r="A50" s="150" t="s">
        <v>122</v>
      </c>
      <c r="B50" s="151" t="s">
        <v>151</v>
      </c>
      <c r="C50" s="152" t="s">
        <v>118</v>
      </c>
      <c r="D50" s="153">
        <v>0</v>
      </c>
      <c r="E50" s="154">
        <v>1566.8209999999999</v>
      </c>
      <c r="F50" s="154">
        <v>771.96016000000009</v>
      </c>
      <c r="G50" s="155">
        <v>0.492691992256933</v>
      </c>
    </row>
    <row r="51" spans="1:7" ht="31.5" x14ac:dyDescent="0.25">
      <c r="A51" s="150" t="s">
        <v>124</v>
      </c>
      <c r="B51" s="151" t="s">
        <v>151</v>
      </c>
      <c r="C51" s="152" t="s">
        <v>125</v>
      </c>
      <c r="D51" s="153">
        <v>0</v>
      </c>
      <c r="E51" s="154">
        <v>1566.8209999999999</v>
      </c>
      <c r="F51" s="154">
        <v>771.96016000000009</v>
      </c>
      <c r="G51" s="155">
        <v>0.492691992256933</v>
      </c>
    </row>
    <row r="52" spans="1:7" x14ac:dyDescent="0.25">
      <c r="A52" s="150" t="s">
        <v>150</v>
      </c>
      <c r="B52" s="151" t="s">
        <v>151</v>
      </c>
      <c r="C52" s="152" t="s">
        <v>125</v>
      </c>
      <c r="D52" s="153">
        <v>702</v>
      </c>
      <c r="E52" s="154">
        <v>1566.8209999999999</v>
      </c>
      <c r="F52" s="154">
        <v>771.96016000000009</v>
      </c>
      <c r="G52" s="155">
        <v>0.492691992256933</v>
      </c>
    </row>
    <row r="53" spans="1:7" ht="13.5" customHeight="1" x14ac:dyDescent="0.25">
      <c r="A53" s="150" t="s">
        <v>127</v>
      </c>
      <c r="B53" s="151" t="s">
        <v>152</v>
      </c>
      <c r="C53" s="152" t="s">
        <v>118</v>
      </c>
      <c r="D53" s="153">
        <v>0</v>
      </c>
      <c r="E53" s="154">
        <v>1400</v>
      </c>
      <c r="F53" s="154">
        <v>0</v>
      </c>
      <c r="G53" s="155">
        <v>0</v>
      </c>
    </row>
    <row r="54" spans="1:7" ht="31.5" x14ac:dyDescent="0.25">
      <c r="A54" s="150" t="s">
        <v>124</v>
      </c>
      <c r="B54" s="151" t="s">
        <v>152</v>
      </c>
      <c r="C54" s="152" t="s">
        <v>125</v>
      </c>
      <c r="D54" s="153">
        <v>0</v>
      </c>
      <c r="E54" s="154">
        <v>1400</v>
      </c>
      <c r="F54" s="154">
        <v>0</v>
      </c>
      <c r="G54" s="155">
        <v>0</v>
      </c>
    </row>
    <row r="55" spans="1:7" x14ac:dyDescent="0.25">
      <c r="A55" s="150" t="s">
        <v>150</v>
      </c>
      <c r="B55" s="151" t="s">
        <v>152</v>
      </c>
      <c r="C55" s="152" t="s">
        <v>125</v>
      </c>
      <c r="D55" s="153">
        <v>702</v>
      </c>
      <c r="E55" s="154">
        <v>1400</v>
      </c>
      <c r="F55" s="154">
        <v>0</v>
      </c>
      <c r="G55" s="155">
        <v>0</v>
      </c>
    </row>
    <row r="56" spans="1:7" ht="15.75" customHeight="1" x14ac:dyDescent="0.25">
      <c r="A56" s="150" t="s">
        <v>129</v>
      </c>
      <c r="B56" s="151" t="s">
        <v>153</v>
      </c>
      <c r="C56" s="152" t="s">
        <v>118</v>
      </c>
      <c r="D56" s="153">
        <v>0</v>
      </c>
      <c r="E56" s="154">
        <v>211.535</v>
      </c>
      <c r="F56" s="154">
        <v>125.30692000000001</v>
      </c>
      <c r="G56" s="155">
        <v>0.59236967877656177</v>
      </c>
    </row>
    <row r="57" spans="1:7" ht="31.5" x14ac:dyDescent="0.25">
      <c r="A57" s="150" t="s">
        <v>124</v>
      </c>
      <c r="B57" s="151" t="s">
        <v>153</v>
      </c>
      <c r="C57" s="152" t="s">
        <v>125</v>
      </c>
      <c r="D57" s="153">
        <v>0</v>
      </c>
      <c r="E57" s="154">
        <v>211.535</v>
      </c>
      <c r="F57" s="154">
        <v>125.30692000000001</v>
      </c>
      <c r="G57" s="155">
        <v>0.59236967877656177</v>
      </c>
    </row>
    <row r="58" spans="1:7" x14ac:dyDescent="0.25">
      <c r="A58" s="150" t="s">
        <v>150</v>
      </c>
      <c r="B58" s="151" t="s">
        <v>153</v>
      </c>
      <c r="C58" s="152" t="s">
        <v>125</v>
      </c>
      <c r="D58" s="153">
        <v>702</v>
      </c>
      <c r="E58" s="154">
        <v>211.535</v>
      </c>
      <c r="F58" s="154">
        <v>125.30692000000001</v>
      </c>
      <c r="G58" s="155">
        <v>0.59236967877656177</v>
      </c>
    </row>
    <row r="59" spans="1:7" ht="31.5" x14ac:dyDescent="0.25">
      <c r="A59" s="150" t="s">
        <v>154</v>
      </c>
      <c r="B59" s="151" t="s">
        <v>155</v>
      </c>
      <c r="C59" s="152" t="s">
        <v>118</v>
      </c>
      <c r="D59" s="153">
        <v>0</v>
      </c>
      <c r="E59" s="154">
        <v>11841.456</v>
      </c>
      <c r="F59" s="154">
        <v>7456.4119099999998</v>
      </c>
      <c r="G59" s="155">
        <v>0.62968708493279879</v>
      </c>
    </row>
    <row r="60" spans="1:7" ht="31.5" x14ac:dyDescent="0.25">
      <c r="A60" s="150" t="s">
        <v>124</v>
      </c>
      <c r="B60" s="151" t="s">
        <v>155</v>
      </c>
      <c r="C60" s="152" t="s">
        <v>125</v>
      </c>
      <c r="D60" s="153">
        <v>0</v>
      </c>
      <c r="E60" s="154">
        <v>11815.806</v>
      </c>
      <c r="F60" s="154">
        <v>7456.4119099999998</v>
      </c>
      <c r="G60" s="155">
        <v>0.63105402289103263</v>
      </c>
    </row>
    <row r="61" spans="1:7" x14ac:dyDescent="0.25">
      <c r="A61" s="150" t="s">
        <v>150</v>
      </c>
      <c r="B61" s="151" t="s">
        <v>155</v>
      </c>
      <c r="C61" s="152" t="s">
        <v>125</v>
      </c>
      <c r="D61" s="153">
        <v>702</v>
      </c>
      <c r="E61" s="154">
        <v>11815.806</v>
      </c>
      <c r="F61" s="154">
        <v>7456.4119099999998</v>
      </c>
      <c r="G61" s="155">
        <v>0.63105402289103263</v>
      </c>
    </row>
    <row r="62" spans="1:7" x14ac:dyDescent="0.25">
      <c r="A62" s="150" t="s">
        <v>136</v>
      </c>
      <c r="B62" s="151" t="s">
        <v>155</v>
      </c>
      <c r="C62" s="152" t="s">
        <v>137</v>
      </c>
      <c r="D62" s="153">
        <v>0</v>
      </c>
      <c r="E62" s="154">
        <v>25.65</v>
      </c>
      <c r="F62" s="154">
        <v>0</v>
      </c>
      <c r="G62" s="155">
        <v>0</v>
      </c>
    </row>
    <row r="63" spans="1:7" x14ac:dyDescent="0.25">
      <c r="A63" s="150" t="s">
        <v>150</v>
      </c>
      <c r="B63" s="151" t="s">
        <v>155</v>
      </c>
      <c r="C63" s="152" t="s">
        <v>137</v>
      </c>
      <c r="D63" s="153">
        <v>702</v>
      </c>
      <c r="E63" s="154">
        <v>25.65</v>
      </c>
      <c r="F63" s="154">
        <v>0</v>
      </c>
      <c r="G63" s="155">
        <v>0</v>
      </c>
    </row>
    <row r="64" spans="1:7" ht="31.5" x14ac:dyDescent="0.25">
      <c r="A64" s="150" t="s">
        <v>156</v>
      </c>
      <c r="B64" s="151" t="s">
        <v>157</v>
      </c>
      <c r="C64" s="152" t="s">
        <v>118</v>
      </c>
      <c r="D64" s="153">
        <v>0</v>
      </c>
      <c r="E64" s="154">
        <v>138</v>
      </c>
      <c r="F64" s="154">
        <v>119.95017</v>
      </c>
      <c r="G64" s="155">
        <v>0.86920413043478262</v>
      </c>
    </row>
    <row r="65" spans="1:7" ht="60.75" customHeight="1" x14ac:dyDescent="0.25">
      <c r="A65" s="150" t="s">
        <v>140</v>
      </c>
      <c r="B65" s="151" t="s">
        <v>157</v>
      </c>
      <c r="C65" s="152" t="s">
        <v>141</v>
      </c>
      <c r="D65" s="153">
        <v>0</v>
      </c>
      <c r="E65" s="154">
        <v>138</v>
      </c>
      <c r="F65" s="154">
        <v>119.95017</v>
      </c>
      <c r="G65" s="155">
        <v>0.86920413043478262</v>
      </c>
    </row>
    <row r="66" spans="1:7" x14ac:dyDescent="0.25">
      <c r="A66" s="150" t="s">
        <v>150</v>
      </c>
      <c r="B66" s="151" t="s">
        <v>157</v>
      </c>
      <c r="C66" s="152" t="s">
        <v>141</v>
      </c>
      <c r="D66" s="153">
        <v>702</v>
      </c>
      <c r="E66" s="154">
        <v>138</v>
      </c>
      <c r="F66" s="154">
        <v>119.95017</v>
      </c>
      <c r="G66" s="155">
        <v>0.86920413043478262</v>
      </c>
    </row>
    <row r="67" spans="1:7" x14ac:dyDescent="0.25">
      <c r="A67" s="150" t="s">
        <v>158</v>
      </c>
      <c r="B67" s="151" t="s">
        <v>159</v>
      </c>
      <c r="C67" s="152" t="s">
        <v>118</v>
      </c>
      <c r="D67" s="153">
        <v>0</v>
      </c>
      <c r="E67" s="154">
        <v>15</v>
      </c>
      <c r="F67" s="154">
        <v>15</v>
      </c>
      <c r="G67" s="155">
        <v>1</v>
      </c>
    </row>
    <row r="68" spans="1:7" ht="31.5" x14ac:dyDescent="0.25">
      <c r="A68" s="150" t="s">
        <v>124</v>
      </c>
      <c r="B68" s="151" t="s">
        <v>159</v>
      </c>
      <c r="C68" s="152" t="s">
        <v>125</v>
      </c>
      <c r="D68" s="153">
        <v>0</v>
      </c>
      <c r="E68" s="154">
        <v>15</v>
      </c>
      <c r="F68" s="154">
        <v>15</v>
      </c>
      <c r="G68" s="155">
        <v>1</v>
      </c>
    </row>
    <row r="69" spans="1:7" x14ac:dyDescent="0.25">
      <c r="A69" s="150" t="s">
        <v>150</v>
      </c>
      <c r="B69" s="151" t="s">
        <v>159</v>
      </c>
      <c r="C69" s="152" t="s">
        <v>125</v>
      </c>
      <c r="D69" s="153">
        <v>702</v>
      </c>
      <c r="E69" s="154">
        <v>15</v>
      </c>
      <c r="F69" s="154">
        <v>15</v>
      </c>
      <c r="G69" s="155">
        <v>1</v>
      </c>
    </row>
    <row r="70" spans="1:7" ht="15.75" customHeight="1" x14ac:dyDescent="0.25">
      <c r="A70" s="150" t="s">
        <v>160</v>
      </c>
      <c r="B70" s="151" t="s">
        <v>161</v>
      </c>
      <c r="C70" s="152" t="s">
        <v>118</v>
      </c>
      <c r="D70" s="153">
        <v>0</v>
      </c>
      <c r="E70" s="154">
        <v>776.2</v>
      </c>
      <c r="F70" s="154">
        <v>776.01800000000003</v>
      </c>
      <c r="G70" s="155">
        <v>0.99976552434939447</v>
      </c>
    </row>
    <row r="71" spans="1:7" ht="31.5" x14ac:dyDescent="0.25">
      <c r="A71" s="150" t="s">
        <v>124</v>
      </c>
      <c r="B71" s="151" t="s">
        <v>161</v>
      </c>
      <c r="C71" s="152" t="s">
        <v>125</v>
      </c>
      <c r="D71" s="153">
        <v>0</v>
      </c>
      <c r="E71" s="154">
        <v>776.2</v>
      </c>
      <c r="F71" s="154">
        <v>776.01800000000003</v>
      </c>
      <c r="G71" s="155">
        <v>0.99976552434939447</v>
      </c>
    </row>
    <row r="72" spans="1:7" x14ac:dyDescent="0.25">
      <c r="A72" s="150" t="s">
        <v>150</v>
      </c>
      <c r="B72" s="151" t="s">
        <v>161</v>
      </c>
      <c r="C72" s="152" t="s">
        <v>125</v>
      </c>
      <c r="D72" s="153">
        <v>702</v>
      </c>
      <c r="E72" s="154">
        <v>776.2</v>
      </c>
      <c r="F72" s="154">
        <v>776.01800000000003</v>
      </c>
      <c r="G72" s="155">
        <v>0.99976552434939447</v>
      </c>
    </row>
    <row r="73" spans="1:7" ht="31.5" x14ac:dyDescent="0.25">
      <c r="A73" s="150" t="s">
        <v>131</v>
      </c>
      <c r="B73" s="151" t="s">
        <v>162</v>
      </c>
      <c r="C73" s="152" t="s">
        <v>118</v>
      </c>
      <c r="D73" s="153">
        <v>0</v>
      </c>
      <c r="E73" s="154">
        <v>183.48500000000001</v>
      </c>
      <c r="F73" s="154">
        <v>120.88</v>
      </c>
      <c r="G73" s="155">
        <v>0.65880044690301665</v>
      </c>
    </row>
    <row r="74" spans="1:7" ht="31.5" x14ac:dyDescent="0.25">
      <c r="A74" s="150" t="s">
        <v>124</v>
      </c>
      <c r="B74" s="151" t="s">
        <v>162</v>
      </c>
      <c r="C74" s="152" t="s">
        <v>125</v>
      </c>
      <c r="D74" s="153">
        <v>0</v>
      </c>
      <c r="E74" s="154">
        <v>183.48500000000001</v>
      </c>
      <c r="F74" s="154">
        <v>120.88</v>
      </c>
      <c r="G74" s="155">
        <v>0.65880044690301665</v>
      </c>
    </row>
    <row r="75" spans="1:7" ht="15.75" customHeight="1" x14ac:dyDescent="0.25">
      <c r="A75" s="150" t="s">
        <v>133</v>
      </c>
      <c r="B75" s="151" t="s">
        <v>162</v>
      </c>
      <c r="C75" s="152" t="s">
        <v>125</v>
      </c>
      <c r="D75" s="153">
        <v>705</v>
      </c>
      <c r="E75" s="154">
        <v>183.48500000000001</v>
      </c>
      <c r="F75" s="154">
        <v>120.88</v>
      </c>
      <c r="G75" s="155">
        <v>0.65880044690301665</v>
      </c>
    </row>
    <row r="76" spans="1:7" ht="17.25" customHeight="1" x14ac:dyDescent="0.25">
      <c r="A76" s="150" t="s">
        <v>134</v>
      </c>
      <c r="B76" s="151" t="s">
        <v>163</v>
      </c>
      <c r="C76" s="152" t="s">
        <v>118</v>
      </c>
      <c r="D76" s="153">
        <v>0</v>
      </c>
      <c r="E76" s="154">
        <v>60205.503830000001</v>
      </c>
      <c r="F76" s="154">
        <v>32704.87688</v>
      </c>
      <c r="G76" s="155">
        <v>0.5432207157064497</v>
      </c>
    </row>
    <row r="77" spans="1:7" ht="31.5" x14ac:dyDescent="0.25">
      <c r="A77" s="150" t="s">
        <v>124</v>
      </c>
      <c r="B77" s="151" t="s">
        <v>163</v>
      </c>
      <c r="C77" s="152" t="s">
        <v>125</v>
      </c>
      <c r="D77" s="153">
        <v>0</v>
      </c>
      <c r="E77" s="154">
        <v>58018.611420000001</v>
      </c>
      <c r="F77" s="154">
        <v>31988.352640000001</v>
      </c>
      <c r="G77" s="155">
        <v>0.55134640173365257</v>
      </c>
    </row>
    <row r="78" spans="1:7" x14ac:dyDescent="0.25">
      <c r="A78" s="150" t="s">
        <v>150</v>
      </c>
      <c r="B78" s="151" t="s">
        <v>163</v>
      </c>
      <c r="C78" s="152" t="s">
        <v>125</v>
      </c>
      <c r="D78" s="153">
        <v>702</v>
      </c>
      <c r="E78" s="154">
        <v>58018.611420000001</v>
      </c>
      <c r="F78" s="154">
        <v>31988.352640000001</v>
      </c>
      <c r="G78" s="155">
        <v>0.55134640173365257</v>
      </c>
    </row>
    <row r="79" spans="1:7" x14ac:dyDescent="0.25">
      <c r="A79" s="150" t="s">
        <v>136</v>
      </c>
      <c r="B79" s="151" t="s">
        <v>163</v>
      </c>
      <c r="C79" s="152" t="s">
        <v>137</v>
      </c>
      <c r="D79" s="153">
        <v>0</v>
      </c>
      <c r="E79" s="154">
        <v>2186.8924099999999</v>
      </c>
      <c r="F79" s="154">
        <v>716.52423999999996</v>
      </c>
      <c r="G79" s="155">
        <v>0.32764494344740075</v>
      </c>
    </row>
    <row r="80" spans="1:7" x14ac:dyDescent="0.25">
      <c r="A80" s="150" t="s">
        <v>150</v>
      </c>
      <c r="B80" s="151" t="s">
        <v>163</v>
      </c>
      <c r="C80" s="152" t="s">
        <v>137</v>
      </c>
      <c r="D80" s="153">
        <v>702</v>
      </c>
      <c r="E80" s="154">
        <v>2186.8924099999999</v>
      </c>
      <c r="F80" s="154">
        <v>716.52423999999996</v>
      </c>
      <c r="G80" s="155">
        <v>0.32764494344740075</v>
      </c>
    </row>
    <row r="81" spans="1:7" ht="92.25" customHeight="1" x14ac:dyDescent="0.25">
      <c r="A81" s="150" t="s">
        <v>660</v>
      </c>
      <c r="B81" s="151" t="s">
        <v>661</v>
      </c>
      <c r="C81" s="152" t="s">
        <v>118</v>
      </c>
      <c r="D81" s="153">
        <v>0</v>
      </c>
      <c r="E81" s="154">
        <v>985.87139999999999</v>
      </c>
      <c r="F81" s="154">
        <v>985.87139999999999</v>
      </c>
      <c r="G81" s="155">
        <v>1</v>
      </c>
    </row>
    <row r="82" spans="1:7" ht="31.5" x14ac:dyDescent="0.25">
      <c r="A82" s="150" t="s">
        <v>124</v>
      </c>
      <c r="B82" s="151" t="s">
        <v>661</v>
      </c>
      <c r="C82" s="152" t="s">
        <v>125</v>
      </c>
      <c r="D82" s="153">
        <v>0</v>
      </c>
      <c r="E82" s="154">
        <v>985.87139999999999</v>
      </c>
      <c r="F82" s="154">
        <v>985.87139999999999</v>
      </c>
      <c r="G82" s="155">
        <v>1</v>
      </c>
    </row>
    <row r="83" spans="1:7" x14ac:dyDescent="0.25">
      <c r="A83" s="150" t="s">
        <v>150</v>
      </c>
      <c r="B83" s="151" t="s">
        <v>661</v>
      </c>
      <c r="C83" s="152" t="s">
        <v>125</v>
      </c>
      <c r="D83" s="153">
        <v>702</v>
      </c>
      <c r="E83" s="154">
        <v>985.87139999999999</v>
      </c>
      <c r="F83" s="154">
        <v>985.87139999999999</v>
      </c>
      <c r="G83" s="155">
        <v>1</v>
      </c>
    </row>
    <row r="84" spans="1:7" ht="44.25" customHeight="1" x14ac:dyDescent="0.25">
      <c r="A84" s="150" t="s">
        <v>164</v>
      </c>
      <c r="B84" s="151" t="s">
        <v>165</v>
      </c>
      <c r="C84" s="152" t="s">
        <v>118</v>
      </c>
      <c r="D84" s="153">
        <v>0</v>
      </c>
      <c r="E84" s="154">
        <v>40197.199999999997</v>
      </c>
      <c r="F84" s="154">
        <v>26365.842260000001</v>
      </c>
      <c r="G84" s="155">
        <v>0.65591240832694819</v>
      </c>
    </row>
    <row r="85" spans="1:7" ht="59.25" customHeight="1" x14ac:dyDescent="0.25">
      <c r="A85" s="150" t="s">
        <v>140</v>
      </c>
      <c r="B85" s="151" t="s">
        <v>165</v>
      </c>
      <c r="C85" s="152" t="s">
        <v>141</v>
      </c>
      <c r="D85" s="153">
        <v>0</v>
      </c>
      <c r="E85" s="154">
        <v>40197.199999999997</v>
      </c>
      <c r="F85" s="154">
        <v>26365.842260000001</v>
      </c>
      <c r="G85" s="155">
        <v>0.65591240832694819</v>
      </c>
    </row>
    <row r="86" spans="1:7" x14ac:dyDescent="0.25">
      <c r="A86" s="150" t="s">
        <v>150</v>
      </c>
      <c r="B86" s="151" t="s">
        <v>165</v>
      </c>
      <c r="C86" s="152" t="s">
        <v>141</v>
      </c>
      <c r="D86" s="153">
        <v>702</v>
      </c>
      <c r="E86" s="154">
        <v>40197.199999999997</v>
      </c>
      <c r="F86" s="154">
        <v>26365.842260000001</v>
      </c>
      <c r="G86" s="155">
        <v>0.65591240832694819</v>
      </c>
    </row>
    <row r="87" spans="1:7" ht="93" customHeight="1" x14ac:dyDescent="0.25">
      <c r="A87" s="150" t="s">
        <v>166</v>
      </c>
      <c r="B87" s="151" t="s">
        <v>167</v>
      </c>
      <c r="C87" s="152" t="s">
        <v>118</v>
      </c>
      <c r="D87" s="153">
        <v>0</v>
      </c>
      <c r="E87" s="154">
        <v>579396</v>
      </c>
      <c r="F87" s="154">
        <v>396716.90985</v>
      </c>
      <c r="G87" s="155">
        <v>0.6847077126007084</v>
      </c>
    </row>
    <row r="88" spans="1:7" ht="60" customHeight="1" x14ac:dyDescent="0.25">
      <c r="A88" s="150" t="s">
        <v>140</v>
      </c>
      <c r="B88" s="151" t="s">
        <v>167</v>
      </c>
      <c r="C88" s="152" t="s">
        <v>141</v>
      </c>
      <c r="D88" s="153">
        <v>0</v>
      </c>
      <c r="E88" s="154">
        <v>570690</v>
      </c>
      <c r="F88" s="154">
        <v>389705.83369999996</v>
      </c>
      <c r="G88" s="155">
        <v>0.68286781562669752</v>
      </c>
    </row>
    <row r="89" spans="1:7" x14ac:dyDescent="0.25">
      <c r="A89" s="150" t="s">
        <v>150</v>
      </c>
      <c r="B89" s="151" t="s">
        <v>167</v>
      </c>
      <c r="C89" s="152" t="s">
        <v>141</v>
      </c>
      <c r="D89" s="153">
        <v>702</v>
      </c>
      <c r="E89" s="154">
        <v>570690</v>
      </c>
      <c r="F89" s="154">
        <v>389705.83369999996</v>
      </c>
      <c r="G89" s="155">
        <v>0.68286781562669752</v>
      </c>
    </row>
    <row r="90" spans="1:7" ht="31.5" x14ac:dyDescent="0.25">
      <c r="A90" s="150" t="s">
        <v>124</v>
      </c>
      <c r="B90" s="151" t="s">
        <v>167</v>
      </c>
      <c r="C90" s="152" t="s">
        <v>125</v>
      </c>
      <c r="D90" s="153">
        <v>0</v>
      </c>
      <c r="E90" s="154">
        <v>8706</v>
      </c>
      <c r="F90" s="154">
        <v>7011.0761500000008</v>
      </c>
      <c r="G90" s="155">
        <v>0.80531543188605559</v>
      </c>
    </row>
    <row r="91" spans="1:7" x14ac:dyDescent="0.25">
      <c r="A91" s="150" t="s">
        <v>150</v>
      </c>
      <c r="B91" s="151" t="s">
        <v>167</v>
      </c>
      <c r="C91" s="152" t="s">
        <v>125</v>
      </c>
      <c r="D91" s="153">
        <v>702</v>
      </c>
      <c r="E91" s="154">
        <v>8706</v>
      </c>
      <c r="F91" s="154">
        <v>7011.0761500000008</v>
      </c>
      <c r="G91" s="155">
        <v>0.80531543188605559</v>
      </c>
    </row>
    <row r="92" spans="1:7" ht="47.25" x14ac:dyDescent="0.25">
      <c r="A92" s="150" t="s">
        <v>168</v>
      </c>
      <c r="B92" s="151" t="s">
        <v>169</v>
      </c>
      <c r="C92" s="152" t="s">
        <v>118</v>
      </c>
      <c r="D92" s="153">
        <v>0</v>
      </c>
      <c r="E92" s="154">
        <v>14640.5</v>
      </c>
      <c r="F92" s="154">
        <v>8129.1710300000004</v>
      </c>
      <c r="G92" s="155">
        <v>0.55525228168436869</v>
      </c>
    </row>
    <row r="93" spans="1:7" ht="31.5" x14ac:dyDescent="0.25">
      <c r="A93" s="150" t="s">
        <v>124</v>
      </c>
      <c r="B93" s="151" t="s">
        <v>169</v>
      </c>
      <c r="C93" s="152" t="s">
        <v>125</v>
      </c>
      <c r="D93" s="153">
        <v>0</v>
      </c>
      <c r="E93" s="154">
        <v>14640.5</v>
      </c>
      <c r="F93" s="154">
        <v>8129.1710300000004</v>
      </c>
      <c r="G93" s="155">
        <v>0.55525228168436869</v>
      </c>
    </row>
    <row r="94" spans="1:7" x14ac:dyDescent="0.25">
      <c r="A94" s="150" t="s">
        <v>170</v>
      </c>
      <c r="B94" s="151" t="s">
        <v>169</v>
      </c>
      <c r="C94" s="152" t="s">
        <v>125</v>
      </c>
      <c r="D94" s="153">
        <v>1004</v>
      </c>
      <c r="E94" s="154">
        <v>14640.5</v>
      </c>
      <c r="F94" s="154">
        <v>8129.1710300000004</v>
      </c>
      <c r="G94" s="155">
        <v>0.55525228168436869</v>
      </c>
    </row>
    <row r="95" spans="1:7" ht="47.25" x14ac:dyDescent="0.25">
      <c r="A95" s="150" t="s">
        <v>171</v>
      </c>
      <c r="B95" s="151" t="s">
        <v>172</v>
      </c>
      <c r="C95" s="152" t="s">
        <v>118</v>
      </c>
      <c r="D95" s="153">
        <v>0</v>
      </c>
      <c r="E95" s="154">
        <v>439.6</v>
      </c>
      <c r="F95" s="154">
        <v>208.51991000000001</v>
      </c>
      <c r="G95" s="155">
        <v>0.47434010464058235</v>
      </c>
    </row>
    <row r="96" spans="1:7" ht="31.5" x14ac:dyDescent="0.25">
      <c r="A96" s="150" t="s">
        <v>124</v>
      </c>
      <c r="B96" s="151" t="s">
        <v>172</v>
      </c>
      <c r="C96" s="152" t="s">
        <v>125</v>
      </c>
      <c r="D96" s="153">
        <v>0</v>
      </c>
      <c r="E96" s="154">
        <v>220.31899999999999</v>
      </c>
      <c r="F96" s="154">
        <v>89.994910000000004</v>
      </c>
      <c r="G96" s="155">
        <v>0.40847548327652178</v>
      </c>
    </row>
    <row r="97" spans="1:7" x14ac:dyDescent="0.25">
      <c r="A97" s="150" t="s">
        <v>150</v>
      </c>
      <c r="B97" s="151" t="s">
        <v>172</v>
      </c>
      <c r="C97" s="152" t="s">
        <v>125</v>
      </c>
      <c r="D97" s="153">
        <v>702</v>
      </c>
      <c r="E97" s="154">
        <v>220.31899999999999</v>
      </c>
      <c r="F97" s="154">
        <v>89.994910000000004</v>
      </c>
      <c r="G97" s="155">
        <v>0.40847548327652178</v>
      </c>
    </row>
    <row r="98" spans="1:7" x14ac:dyDescent="0.25">
      <c r="A98" s="150" t="s">
        <v>142</v>
      </c>
      <c r="B98" s="151" t="s">
        <v>172</v>
      </c>
      <c r="C98" s="152" t="s">
        <v>143</v>
      </c>
      <c r="D98" s="153">
        <v>0</v>
      </c>
      <c r="E98" s="154">
        <v>219.28100000000001</v>
      </c>
      <c r="F98" s="154">
        <v>118.52500000000001</v>
      </c>
      <c r="G98" s="155">
        <v>0.54051650621804903</v>
      </c>
    </row>
    <row r="99" spans="1:7" x14ac:dyDescent="0.25">
      <c r="A99" s="150" t="s">
        <v>150</v>
      </c>
      <c r="B99" s="151" t="s">
        <v>172</v>
      </c>
      <c r="C99" s="152" t="s">
        <v>143</v>
      </c>
      <c r="D99" s="153">
        <v>702</v>
      </c>
      <c r="E99" s="154">
        <v>219.28100000000001</v>
      </c>
      <c r="F99" s="154">
        <v>118.52500000000001</v>
      </c>
      <c r="G99" s="155">
        <v>0.54051650621804903</v>
      </c>
    </row>
    <row r="100" spans="1:7" ht="48" customHeight="1" x14ac:dyDescent="0.25">
      <c r="A100" s="150" t="s">
        <v>173</v>
      </c>
      <c r="B100" s="151" t="s">
        <v>174</v>
      </c>
      <c r="C100" s="152" t="s">
        <v>118</v>
      </c>
      <c r="D100" s="153">
        <v>0</v>
      </c>
      <c r="E100" s="154">
        <v>28196.2</v>
      </c>
      <c r="F100" s="154">
        <v>11355.598119999999</v>
      </c>
      <c r="G100" s="155">
        <v>0.40273505365971296</v>
      </c>
    </row>
    <row r="101" spans="1:7" ht="31.5" x14ac:dyDescent="0.25">
      <c r="A101" s="150" t="s">
        <v>124</v>
      </c>
      <c r="B101" s="151" t="s">
        <v>174</v>
      </c>
      <c r="C101" s="152" t="s">
        <v>125</v>
      </c>
      <c r="D101" s="153">
        <v>0</v>
      </c>
      <c r="E101" s="154">
        <v>28196.2</v>
      </c>
      <c r="F101" s="154">
        <v>11355.598119999999</v>
      </c>
      <c r="G101" s="155">
        <v>0.40273505365971296</v>
      </c>
    </row>
    <row r="102" spans="1:7" x14ac:dyDescent="0.25">
      <c r="A102" s="150" t="s">
        <v>150</v>
      </c>
      <c r="B102" s="151" t="s">
        <v>174</v>
      </c>
      <c r="C102" s="152" t="s">
        <v>125</v>
      </c>
      <c r="D102" s="153">
        <v>702</v>
      </c>
      <c r="E102" s="154">
        <v>28196.2</v>
      </c>
      <c r="F102" s="154">
        <v>11355.598119999999</v>
      </c>
      <c r="G102" s="155">
        <v>0.40273505365971296</v>
      </c>
    </row>
    <row r="103" spans="1:7" ht="31.5" x14ac:dyDescent="0.25">
      <c r="A103" s="150" t="s">
        <v>662</v>
      </c>
      <c r="B103" s="151" t="s">
        <v>663</v>
      </c>
      <c r="C103" s="152" t="s">
        <v>118</v>
      </c>
      <c r="D103" s="153">
        <v>0</v>
      </c>
      <c r="E103" s="154">
        <v>51798.618000000002</v>
      </c>
      <c r="F103" s="154">
        <v>50625.2</v>
      </c>
      <c r="G103" s="155">
        <v>0.97734653847328512</v>
      </c>
    </row>
    <row r="104" spans="1:7" ht="31.5" x14ac:dyDescent="0.25">
      <c r="A104" s="150" t="s">
        <v>124</v>
      </c>
      <c r="B104" s="151" t="s">
        <v>663</v>
      </c>
      <c r="C104" s="152" t="s">
        <v>125</v>
      </c>
      <c r="D104" s="153">
        <v>0</v>
      </c>
      <c r="E104" s="154">
        <v>51798.618000000002</v>
      </c>
      <c r="F104" s="154">
        <v>50625.2</v>
      </c>
      <c r="G104" s="155">
        <v>0.97734653847328512</v>
      </c>
    </row>
    <row r="105" spans="1:7" x14ac:dyDescent="0.25">
      <c r="A105" s="150" t="s">
        <v>150</v>
      </c>
      <c r="B105" s="151" t="s">
        <v>663</v>
      </c>
      <c r="C105" s="152" t="s">
        <v>125</v>
      </c>
      <c r="D105" s="153">
        <v>702</v>
      </c>
      <c r="E105" s="154">
        <v>51798.618000000002</v>
      </c>
      <c r="F105" s="154">
        <v>50625.2</v>
      </c>
      <c r="G105" s="155">
        <v>0.97734653847328512</v>
      </c>
    </row>
    <row r="106" spans="1:7" ht="31.5" x14ac:dyDescent="0.25">
      <c r="A106" s="150" t="s">
        <v>175</v>
      </c>
      <c r="B106" s="151" t="s">
        <v>176</v>
      </c>
      <c r="C106" s="152" t="s">
        <v>118</v>
      </c>
      <c r="D106" s="153">
        <v>0</v>
      </c>
      <c r="E106" s="154">
        <v>0</v>
      </c>
      <c r="F106" s="154">
        <v>0</v>
      </c>
      <c r="G106" s="155">
        <v>0</v>
      </c>
    </row>
    <row r="107" spans="1:7" ht="31.5" x14ac:dyDescent="0.25">
      <c r="A107" s="150" t="s">
        <v>124</v>
      </c>
      <c r="B107" s="151" t="s">
        <v>176</v>
      </c>
      <c r="C107" s="152" t="s">
        <v>125</v>
      </c>
      <c r="D107" s="153">
        <v>0</v>
      </c>
      <c r="E107" s="154">
        <v>0</v>
      </c>
      <c r="F107" s="154">
        <v>0</v>
      </c>
      <c r="G107" s="155">
        <v>0</v>
      </c>
    </row>
    <row r="108" spans="1:7" x14ac:dyDescent="0.25">
      <c r="A108" s="150" t="s">
        <v>150</v>
      </c>
      <c r="B108" s="151" t="s">
        <v>176</v>
      </c>
      <c r="C108" s="152" t="s">
        <v>125</v>
      </c>
      <c r="D108" s="153">
        <v>702</v>
      </c>
      <c r="E108" s="154">
        <v>0</v>
      </c>
      <c r="F108" s="154">
        <v>0</v>
      </c>
      <c r="G108" s="155">
        <v>0</v>
      </c>
    </row>
    <row r="109" spans="1:7" ht="126" x14ac:dyDescent="0.25">
      <c r="A109" s="150" t="s">
        <v>144</v>
      </c>
      <c r="B109" s="151" t="s">
        <v>177</v>
      </c>
      <c r="C109" s="152" t="s">
        <v>118</v>
      </c>
      <c r="D109" s="153">
        <v>0</v>
      </c>
      <c r="E109" s="154">
        <v>112.65224000000001</v>
      </c>
      <c r="F109" s="154">
        <v>0</v>
      </c>
      <c r="G109" s="155">
        <v>0</v>
      </c>
    </row>
    <row r="110" spans="1:7" ht="31.5" x14ac:dyDescent="0.25">
      <c r="A110" s="150" t="s">
        <v>124</v>
      </c>
      <c r="B110" s="151" t="s">
        <v>177</v>
      </c>
      <c r="C110" s="152" t="s">
        <v>125</v>
      </c>
      <c r="D110" s="153">
        <v>0</v>
      </c>
      <c r="E110" s="154">
        <v>112.65224000000001</v>
      </c>
      <c r="F110" s="154">
        <v>0</v>
      </c>
      <c r="G110" s="155">
        <v>0</v>
      </c>
    </row>
    <row r="111" spans="1:7" x14ac:dyDescent="0.25">
      <c r="A111" s="150" t="s">
        <v>150</v>
      </c>
      <c r="B111" s="151" t="s">
        <v>177</v>
      </c>
      <c r="C111" s="152" t="s">
        <v>125</v>
      </c>
      <c r="D111" s="153">
        <v>702</v>
      </c>
      <c r="E111" s="154">
        <v>112.65224000000001</v>
      </c>
      <c r="F111" s="154">
        <v>0</v>
      </c>
      <c r="G111" s="155">
        <v>0</v>
      </c>
    </row>
    <row r="112" spans="1:7" ht="31.5" x14ac:dyDescent="0.25">
      <c r="A112" s="150" t="s">
        <v>146</v>
      </c>
      <c r="B112" s="151" t="s">
        <v>178</v>
      </c>
      <c r="C112" s="152" t="s">
        <v>118</v>
      </c>
      <c r="D112" s="153">
        <v>0</v>
      </c>
      <c r="E112" s="154">
        <v>5591.9849999999997</v>
      </c>
      <c r="F112" s="154">
        <v>4304.6890000000003</v>
      </c>
      <c r="G112" s="155">
        <v>0.7697962351472688</v>
      </c>
    </row>
    <row r="113" spans="1:7" ht="31.5" x14ac:dyDescent="0.25">
      <c r="A113" s="150" t="s">
        <v>124</v>
      </c>
      <c r="B113" s="151" t="s">
        <v>178</v>
      </c>
      <c r="C113" s="152" t="s">
        <v>125</v>
      </c>
      <c r="D113" s="153">
        <v>0</v>
      </c>
      <c r="E113" s="154">
        <v>5591.9849999999997</v>
      </c>
      <c r="F113" s="154">
        <v>4304.6890000000003</v>
      </c>
      <c r="G113" s="155">
        <v>0.7697962351472688</v>
      </c>
    </row>
    <row r="114" spans="1:7" x14ac:dyDescent="0.25">
      <c r="A114" s="150" t="s">
        <v>150</v>
      </c>
      <c r="B114" s="151" t="s">
        <v>178</v>
      </c>
      <c r="C114" s="152" t="s">
        <v>125</v>
      </c>
      <c r="D114" s="153">
        <v>702</v>
      </c>
      <c r="E114" s="154">
        <v>5591.9849999999997</v>
      </c>
      <c r="F114" s="154">
        <v>4304.6890000000003</v>
      </c>
      <c r="G114" s="155">
        <v>0.7697962351472688</v>
      </c>
    </row>
    <row r="115" spans="1:7" ht="45" customHeight="1" x14ac:dyDescent="0.25">
      <c r="A115" s="150" t="s">
        <v>179</v>
      </c>
      <c r="B115" s="151" t="s">
        <v>180</v>
      </c>
      <c r="C115" s="152" t="s">
        <v>118</v>
      </c>
      <c r="D115" s="153">
        <v>0</v>
      </c>
      <c r="E115" s="154">
        <v>5000</v>
      </c>
      <c r="F115" s="154">
        <v>5000</v>
      </c>
      <c r="G115" s="155">
        <v>1</v>
      </c>
    </row>
    <row r="116" spans="1:7" ht="31.5" x14ac:dyDescent="0.25">
      <c r="A116" s="150" t="s">
        <v>124</v>
      </c>
      <c r="B116" s="151" t="s">
        <v>180</v>
      </c>
      <c r="C116" s="152" t="s">
        <v>125</v>
      </c>
      <c r="D116" s="153">
        <v>0</v>
      </c>
      <c r="E116" s="154">
        <v>5000</v>
      </c>
      <c r="F116" s="154">
        <v>5000</v>
      </c>
      <c r="G116" s="155">
        <v>1</v>
      </c>
    </row>
    <row r="117" spans="1:7" x14ac:dyDescent="0.25">
      <c r="A117" s="150" t="s">
        <v>150</v>
      </c>
      <c r="B117" s="151" t="s">
        <v>180</v>
      </c>
      <c r="C117" s="152" t="s">
        <v>125</v>
      </c>
      <c r="D117" s="153">
        <v>702</v>
      </c>
      <c r="E117" s="154">
        <v>5000</v>
      </c>
      <c r="F117" s="154">
        <v>5000</v>
      </c>
      <c r="G117" s="155">
        <v>1</v>
      </c>
    </row>
    <row r="118" spans="1:7" ht="72" customHeight="1" x14ac:dyDescent="0.25">
      <c r="A118" s="150" t="s">
        <v>664</v>
      </c>
      <c r="B118" s="151" t="s">
        <v>665</v>
      </c>
      <c r="C118" s="152" t="s">
        <v>118</v>
      </c>
      <c r="D118" s="153">
        <v>0</v>
      </c>
      <c r="E118" s="154">
        <v>23.3</v>
      </c>
      <c r="F118" s="154">
        <v>0</v>
      </c>
      <c r="G118" s="155">
        <v>0</v>
      </c>
    </row>
    <row r="119" spans="1:7" ht="31.5" x14ac:dyDescent="0.25">
      <c r="A119" s="150" t="s">
        <v>124</v>
      </c>
      <c r="B119" s="151" t="s">
        <v>665</v>
      </c>
      <c r="C119" s="152" t="s">
        <v>125</v>
      </c>
      <c r="D119" s="153">
        <v>0</v>
      </c>
      <c r="E119" s="154">
        <v>23.3</v>
      </c>
      <c r="F119" s="154">
        <v>0</v>
      </c>
      <c r="G119" s="155">
        <v>0</v>
      </c>
    </row>
    <row r="120" spans="1:7" x14ac:dyDescent="0.25">
      <c r="A120" s="150" t="s">
        <v>150</v>
      </c>
      <c r="B120" s="151" t="s">
        <v>665</v>
      </c>
      <c r="C120" s="152" t="s">
        <v>125</v>
      </c>
      <c r="D120" s="153">
        <v>702</v>
      </c>
      <c r="E120" s="154">
        <v>23.3</v>
      </c>
      <c r="F120" s="154">
        <v>0</v>
      </c>
      <c r="G120" s="155">
        <v>0</v>
      </c>
    </row>
    <row r="121" spans="1:7" ht="44.25" customHeight="1" x14ac:dyDescent="0.25">
      <c r="A121" s="150" t="s">
        <v>666</v>
      </c>
      <c r="B121" s="151" t="s">
        <v>667</v>
      </c>
      <c r="C121" s="152" t="s">
        <v>118</v>
      </c>
      <c r="D121" s="153">
        <v>0</v>
      </c>
      <c r="E121" s="154">
        <v>3846.4</v>
      </c>
      <c r="F121" s="154">
        <v>3846.4</v>
      </c>
      <c r="G121" s="155">
        <v>1</v>
      </c>
    </row>
    <row r="122" spans="1:7" ht="31.5" x14ac:dyDescent="0.25">
      <c r="A122" s="150" t="s">
        <v>124</v>
      </c>
      <c r="B122" s="151" t="s">
        <v>667</v>
      </c>
      <c r="C122" s="152" t="s">
        <v>125</v>
      </c>
      <c r="D122" s="153">
        <v>0</v>
      </c>
      <c r="E122" s="154">
        <v>3846.4</v>
      </c>
      <c r="F122" s="154">
        <v>3846.4</v>
      </c>
      <c r="G122" s="155">
        <v>1</v>
      </c>
    </row>
    <row r="123" spans="1:7" x14ac:dyDescent="0.25">
      <c r="A123" s="150" t="s">
        <v>150</v>
      </c>
      <c r="B123" s="151" t="s">
        <v>667</v>
      </c>
      <c r="C123" s="152" t="s">
        <v>125</v>
      </c>
      <c r="D123" s="153">
        <v>702</v>
      </c>
      <c r="E123" s="154">
        <v>3846.4</v>
      </c>
      <c r="F123" s="154">
        <v>3846.4</v>
      </c>
      <c r="G123" s="155">
        <v>1</v>
      </c>
    </row>
    <row r="124" spans="1:7" ht="63" x14ac:dyDescent="0.25">
      <c r="A124" s="150" t="s">
        <v>181</v>
      </c>
      <c r="B124" s="151" t="s">
        <v>182</v>
      </c>
      <c r="C124" s="152" t="s">
        <v>118</v>
      </c>
      <c r="D124" s="153">
        <v>0</v>
      </c>
      <c r="E124" s="154">
        <v>6970</v>
      </c>
      <c r="F124" s="154">
        <v>910.87103999999999</v>
      </c>
      <c r="G124" s="155">
        <v>0.13068451076040172</v>
      </c>
    </row>
    <row r="125" spans="1:7" ht="31.5" x14ac:dyDescent="0.25">
      <c r="A125" s="150" t="s">
        <v>124</v>
      </c>
      <c r="B125" s="151" t="s">
        <v>182</v>
      </c>
      <c r="C125" s="152" t="s">
        <v>125</v>
      </c>
      <c r="D125" s="153">
        <v>0</v>
      </c>
      <c r="E125" s="154">
        <v>6970</v>
      </c>
      <c r="F125" s="154">
        <v>910.87103999999999</v>
      </c>
      <c r="G125" s="155">
        <v>0.13068451076040172</v>
      </c>
    </row>
    <row r="126" spans="1:7" x14ac:dyDescent="0.25">
      <c r="A126" s="150" t="s">
        <v>150</v>
      </c>
      <c r="B126" s="151" t="s">
        <v>182</v>
      </c>
      <c r="C126" s="152" t="s">
        <v>125</v>
      </c>
      <c r="D126" s="153">
        <v>702</v>
      </c>
      <c r="E126" s="154">
        <v>6970</v>
      </c>
      <c r="F126" s="154">
        <v>910.87103999999999</v>
      </c>
      <c r="G126" s="155">
        <v>0.13068451076040172</v>
      </c>
    </row>
    <row r="127" spans="1:7" ht="15.75" customHeight="1" x14ac:dyDescent="0.25">
      <c r="A127" s="150" t="s">
        <v>659</v>
      </c>
      <c r="B127" s="151" t="s">
        <v>668</v>
      </c>
      <c r="C127" s="152" t="s">
        <v>118</v>
      </c>
      <c r="D127" s="153">
        <v>0</v>
      </c>
      <c r="E127" s="154">
        <v>0</v>
      </c>
      <c r="F127" s="154">
        <v>0</v>
      </c>
      <c r="G127" s="155">
        <v>0</v>
      </c>
    </row>
    <row r="128" spans="1:7" ht="31.5" x14ac:dyDescent="0.25">
      <c r="A128" s="150" t="s">
        <v>124</v>
      </c>
      <c r="B128" s="151" t="s">
        <v>668</v>
      </c>
      <c r="C128" s="152" t="s">
        <v>125</v>
      </c>
      <c r="D128" s="153">
        <v>0</v>
      </c>
      <c r="E128" s="154">
        <v>0</v>
      </c>
      <c r="F128" s="154">
        <v>0</v>
      </c>
      <c r="G128" s="155">
        <v>0</v>
      </c>
    </row>
    <row r="129" spans="1:7" x14ac:dyDescent="0.25">
      <c r="A129" s="150" t="s">
        <v>150</v>
      </c>
      <c r="B129" s="151" t="s">
        <v>668</v>
      </c>
      <c r="C129" s="152" t="s">
        <v>125</v>
      </c>
      <c r="D129" s="153">
        <v>702</v>
      </c>
      <c r="E129" s="154">
        <v>0</v>
      </c>
      <c r="F129" s="154">
        <v>0</v>
      </c>
      <c r="G129" s="155">
        <v>0</v>
      </c>
    </row>
    <row r="130" spans="1:7" ht="47.25" x14ac:dyDescent="0.25">
      <c r="A130" s="150" t="s">
        <v>183</v>
      </c>
      <c r="B130" s="151" t="s">
        <v>184</v>
      </c>
      <c r="C130" s="152" t="s">
        <v>118</v>
      </c>
      <c r="D130" s="153">
        <v>0</v>
      </c>
      <c r="E130" s="154">
        <v>3189.5</v>
      </c>
      <c r="F130" s="154">
        <v>1142.2588999999998</v>
      </c>
      <c r="G130" s="155">
        <v>0.3581310236714218</v>
      </c>
    </row>
    <row r="131" spans="1:7" ht="31.5" x14ac:dyDescent="0.25">
      <c r="A131" s="150" t="s">
        <v>124</v>
      </c>
      <c r="B131" s="151" t="s">
        <v>184</v>
      </c>
      <c r="C131" s="152" t="s">
        <v>125</v>
      </c>
      <c r="D131" s="153">
        <v>0</v>
      </c>
      <c r="E131" s="154">
        <v>3189.5</v>
      </c>
      <c r="F131" s="154">
        <v>1142.2588999999998</v>
      </c>
      <c r="G131" s="155">
        <v>0.3581310236714218</v>
      </c>
    </row>
    <row r="132" spans="1:7" x14ac:dyDescent="0.25">
      <c r="A132" s="150" t="s">
        <v>150</v>
      </c>
      <c r="B132" s="151" t="s">
        <v>184</v>
      </c>
      <c r="C132" s="152" t="s">
        <v>125</v>
      </c>
      <c r="D132" s="153">
        <v>702</v>
      </c>
      <c r="E132" s="154">
        <v>3189.5</v>
      </c>
      <c r="F132" s="154">
        <v>1142.2588999999998</v>
      </c>
      <c r="G132" s="155">
        <v>0.3581310236714218</v>
      </c>
    </row>
    <row r="133" spans="1:7" ht="63" x14ac:dyDescent="0.25">
      <c r="A133" s="150" t="s">
        <v>185</v>
      </c>
      <c r="B133" s="151" t="s">
        <v>186</v>
      </c>
      <c r="C133" s="152" t="s">
        <v>118</v>
      </c>
      <c r="D133" s="153">
        <v>0</v>
      </c>
      <c r="E133" s="154">
        <v>12827.7</v>
      </c>
      <c r="F133" s="154">
        <v>6807.4311500000003</v>
      </c>
      <c r="G133" s="155">
        <v>0.53068212929831537</v>
      </c>
    </row>
    <row r="134" spans="1:7" ht="31.5" x14ac:dyDescent="0.25">
      <c r="A134" s="150" t="s">
        <v>124</v>
      </c>
      <c r="B134" s="151" t="s">
        <v>186</v>
      </c>
      <c r="C134" s="152" t="s">
        <v>125</v>
      </c>
      <c r="D134" s="153">
        <v>0</v>
      </c>
      <c r="E134" s="154">
        <v>12271.787</v>
      </c>
      <c r="F134" s="154">
        <v>6454.3011500000002</v>
      </c>
      <c r="G134" s="155">
        <v>0.525946314909149</v>
      </c>
    </row>
    <row r="135" spans="1:7" x14ac:dyDescent="0.25">
      <c r="A135" s="150" t="s">
        <v>150</v>
      </c>
      <c r="B135" s="151" t="s">
        <v>186</v>
      </c>
      <c r="C135" s="152" t="s">
        <v>125</v>
      </c>
      <c r="D135" s="153">
        <v>702</v>
      </c>
      <c r="E135" s="154">
        <v>12271.787</v>
      </c>
      <c r="F135" s="154">
        <v>6454.3011500000002</v>
      </c>
      <c r="G135" s="155">
        <v>0.525946314909149</v>
      </c>
    </row>
    <row r="136" spans="1:7" ht="16.5" customHeight="1" x14ac:dyDescent="0.25">
      <c r="A136" s="150" t="s">
        <v>142</v>
      </c>
      <c r="B136" s="151" t="s">
        <v>186</v>
      </c>
      <c r="C136" s="152" t="s">
        <v>143</v>
      </c>
      <c r="D136" s="153">
        <v>0</v>
      </c>
      <c r="E136" s="154">
        <v>555.91300000000001</v>
      </c>
      <c r="F136" s="154">
        <v>353.13</v>
      </c>
      <c r="G136" s="155">
        <v>0.63522529604452493</v>
      </c>
    </row>
    <row r="137" spans="1:7" x14ac:dyDescent="0.25">
      <c r="A137" s="150" t="s">
        <v>150</v>
      </c>
      <c r="B137" s="151" t="s">
        <v>186</v>
      </c>
      <c r="C137" s="152" t="s">
        <v>143</v>
      </c>
      <c r="D137" s="153">
        <v>702</v>
      </c>
      <c r="E137" s="154">
        <v>555.91300000000001</v>
      </c>
      <c r="F137" s="154">
        <v>353.13</v>
      </c>
      <c r="G137" s="155">
        <v>0.63522529604452493</v>
      </c>
    </row>
    <row r="138" spans="1:7" ht="31.5" x14ac:dyDescent="0.25">
      <c r="A138" s="150" t="s">
        <v>187</v>
      </c>
      <c r="B138" s="151" t="s">
        <v>188</v>
      </c>
      <c r="C138" s="152" t="s">
        <v>118</v>
      </c>
      <c r="D138" s="153">
        <v>0</v>
      </c>
      <c r="E138" s="154">
        <v>59921.755729999997</v>
      </c>
      <c r="F138" s="154">
        <v>39599.889579999995</v>
      </c>
      <c r="G138" s="155">
        <v>0.66085996809626524</v>
      </c>
    </row>
    <row r="139" spans="1:7" ht="31.5" x14ac:dyDescent="0.25">
      <c r="A139" s="150" t="s">
        <v>122</v>
      </c>
      <c r="B139" s="151" t="s">
        <v>189</v>
      </c>
      <c r="C139" s="152" t="s">
        <v>118</v>
      </c>
      <c r="D139" s="153">
        <v>0</v>
      </c>
      <c r="E139" s="154">
        <v>389.44</v>
      </c>
      <c r="F139" s="154">
        <v>36.35</v>
      </c>
      <c r="G139" s="155">
        <v>9.3339153656532461E-2</v>
      </c>
    </row>
    <row r="140" spans="1:7" ht="31.5" x14ac:dyDescent="0.25">
      <c r="A140" s="150" t="s">
        <v>124</v>
      </c>
      <c r="B140" s="151" t="s">
        <v>189</v>
      </c>
      <c r="C140" s="152" t="s">
        <v>125</v>
      </c>
      <c r="D140" s="153">
        <v>0</v>
      </c>
      <c r="E140" s="154">
        <v>389.44</v>
      </c>
      <c r="F140" s="154">
        <v>36.35</v>
      </c>
      <c r="G140" s="155">
        <v>9.3339153656532461E-2</v>
      </c>
    </row>
    <row r="141" spans="1:7" x14ac:dyDescent="0.25">
      <c r="A141" s="150" t="s">
        <v>190</v>
      </c>
      <c r="B141" s="151" t="s">
        <v>189</v>
      </c>
      <c r="C141" s="152" t="s">
        <v>125</v>
      </c>
      <c r="D141" s="153">
        <v>703</v>
      </c>
      <c r="E141" s="154">
        <v>389.44</v>
      </c>
      <c r="F141" s="154">
        <v>36.35</v>
      </c>
      <c r="G141" s="155">
        <v>9.3339153656532461E-2</v>
      </c>
    </row>
    <row r="142" spans="1:7" ht="16.5" customHeight="1" x14ac:dyDescent="0.25">
      <c r="A142" s="150" t="s">
        <v>129</v>
      </c>
      <c r="B142" s="151" t="s">
        <v>191</v>
      </c>
      <c r="C142" s="152" t="s">
        <v>118</v>
      </c>
      <c r="D142" s="153">
        <v>0</v>
      </c>
      <c r="E142" s="154">
        <v>12.15</v>
      </c>
      <c r="F142" s="154">
        <v>0</v>
      </c>
      <c r="G142" s="155">
        <v>0</v>
      </c>
    </row>
    <row r="143" spans="1:7" ht="31.5" x14ac:dyDescent="0.25">
      <c r="A143" s="150" t="s">
        <v>124</v>
      </c>
      <c r="B143" s="151" t="s">
        <v>191</v>
      </c>
      <c r="C143" s="152" t="s">
        <v>125</v>
      </c>
      <c r="D143" s="153">
        <v>0</v>
      </c>
      <c r="E143" s="154">
        <v>12.15</v>
      </c>
      <c r="F143" s="154">
        <v>0</v>
      </c>
      <c r="G143" s="155">
        <v>0</v>
      </c>
    </row>
    <row r="144" spans="1:7" x14ac:dyDescent="0.25">
      <c r="A144" s="150" t="s">
        <v>190</v>
      </c>
      <c r="B144" s="151" t="s">
        <v>191</v>
      </c>
      <c r="C144" s="152" t="s">
        <v>125</v>
      </c>
      <c r="D144" s="153">
        <v>703</v>
      </c>
      <c r="E144" s="154">
        <v>12.15</v>
      </c>
      <c r="F144" s="154">
        <v>0</v>
      </c>
      <c r="G144" s="155">
        <v>0</v>
      </c>
    </row>
    <row r="145" spans="1:7" ht="31.5" x14ac:dyDescent="0.25">
      <c r="A145" s="150" t="s">
        <v>131</v>
      </c>
      <c r="B145" s="151" t="s">
        <v>192</v>
      </c>
      <c r="C145" s="152" t="s">
        <v>118</v>
      </c>
      <c r="D145" s="153">
        <v>0</v>
      </c>
      <c r="E145" s="154">
        <v>6.8019999999999996</v>
      </c>
      <c r="F145" s="154">
        <v>0</v>
      </c>
      <c r="G145" s="155">
        <v>0</v>
      </c>
    </row>
    <row r="146" spans="1:7" ht="31.5" x14ac:dyDescent="0.25">
      <c r="A146" s="150" t="s">
        <v>124</v>
      </c>
      <c r="B146" s="151" t="s">
        <v>192</v>
      </c>
      <c r="C146" s="152" t="s">
        <v>125</v>
      </c>
      <c r="D146" s="153">
        <v>0</v>
      </c>
      <c r="E146" s="154">
        <v>6.8019999999999996</v>
      </c>
      <c r="F146" s="154">
        <v>0</v>
      </c>
      <c r="G146" s="155">
        <v>0</v>
      </c>
    </row>
    <row r="147" spans="1:7" ht="31.5" x14ac:dyDescent="0.25">
      <c r="A147" s="150" t="s">
        <v>133</v>
      </c>
      <c r="B147" s="151" t="s">
        <v>192</v>
      </c>
      <c r="C147" s="152" t="s">
        <v>125</v>
      </c>
      <c r="D147" s="153">
        <v>705</v>
      </c>
      <c r="E147" s="154">
        <v>6.8019999999999996</v>
      </c>
      <c r="F147" s="154">
        <v>0</v>
      </c>
      <c r="G147" s="155">
        <v>0</v>
      </c>
    </row>
    <row r="148" spans="1:7" x14ac:dyDescent="0.25">
      <c r="A148" s="150" t="s">
        <v>134</v>
      </c>
      <c r="B148" s="151" t="s">
        <v>193</v>
      </c>
      <c r="C148" s="152" t="s">
        <v>118</v>
      </c>
      <c r="D148" s="153">
        <v>0</v>
      </c>
      <c r="E148" s="154">
        <v>6644.9378099999994</v>
      </c>
      <c r="F148" s="154">
        <v>3624.6895499999996</v>
      </c>
      <c r="G148" s="155">
        <v>0.54548133536256527</v>
      </c>
    </row>
    <row r="149" spans="1:7" ht="15.75" customHeight="1" x14ac:dyDescent="0.25">
      <c r="A149" s="150" t="s">
        <v>124</v>
      </c>
      <c r="B149" s="151" t="s">
        <v>193</v>
      </c>
      <c r="C149" s="152" t="s">
        <v>125</v>
      </c>
      <c r="D149" s="153">
        <v>0</v>
      </c>
      <c r="E149" s="154">
        <v>6577.2642999999998</v>
      </c>
      <c r="F149" s="154">
        <v>3582.8660399999999</v>
      </c>
      <c r="G149" s="155">
        <v>0.54473499567289707</v>
      </c>
    </row>
    <row r="150" spans="1:7" ht="20.25" customHeight="1" x14ac:dyDescent="0.25">
      <c r="A150" s="150" t="s">
        <v>190</v>
      </c>
      <c r="B150" s="151" t="s">
        <v>193</v>
      </c>
      <c r="C150" s="152" t="s">
        <v>125</v>
      </c>
      <c r="D150" s="153">
        <v>703</v>
      </c>
      <c r="E150" s="154">
        <v>6577.2642999999998</v>
      </c>
      <c r="F150" s="154">
        <v>3582.8660399999999</v>
      </c>
      <c r="G150" s="155">
        <v>0.54473499567289707</v>
      </c>
    </row>
    <row r="151" spans="1:7" ht="18" customHeight="1" x14ac:dyDescent="0.25">
      <c r="A151" s="150" t="s">
        <v>136</v>
      </c>
      <c r="B151" s="151" t="s">
        <v>193</v>
      </c>
      <c r="C151" s="152" t="s">
        <v>137</v>
      </c>
      <c r="D151" s="153">
        <v>0</v>
      </c>
      <c r="E151" s="154">
        <v>67.673509999999993</v>
      </c>
      <c r="F151" s="154">
        <v>41.823509999999999</v>
      </c>
      <c r="G151" s="155">
        <v>0.61801892646029455</v>
      </c>
    </row>
    <row r="152" spans="1:7" x14ac:dyDescent="0.25">
      <c r="A152" s="150" t="s">
        <v>190</v>
      </c>
      <c r="B152" s="151" t="s">
        <v>193</v>
      </c>
      <c r="C152" s="152" t="s">
        <v>137</v>
      </c>
      <c r="D152" s="153">
        <v>703</v>
      </c>
      <c r="E152" s="154">
        <v>67.673509999999993</v>
      </c>
      <c r="F152" s="154">
        <v>41.823509999999999</v>
      </c>
      <c r="G152" s="155">
        <v>0.61801892646029455</v>
      </c>
    </row>
    <row r="153" spans="1:7" ht="31.5" x14ac:dyDescent="0.25">
      <c r="A153" s="150" t="s">
        <v>146</v>
      </c>
      <c r="B153" s="151" t="s">
        <v>195</v>
      </c>
      <c r="C153" s="152" t="s">
        <v>118</v>
      </c>
      <c r="D153" s="153">
        <v>0</v>
      </c>
      <c r="E153" s="154">
        <v>182.16</v>
      </c>
      <c r="F153" s="154">
        <v>175.7</v>
      </c>
      <c r="G153" s="155">
        <v>0.96453667105841023</v>
      </c>
    </row>
    <row r="154" spans="1:7" ht="31.5" x14ac:dyDescent="0.25">
      <c r="A154" s="150" t="s">
        <v>124</v>
      </c>
      <c r="B154" s="151" t="s">
        <v>195</v>
      </c>
      <c r="C154" s="152" t="s">
        <v>125</v>
      </c>
      <c r="D154" s="153">
        <v>0</v>
      </c>
      <c r="E154" s="154">
        <v>182.16</v>
      </c>
      <c r="F154" s="154">
        <v>175.7</v>
      </c>
      <c r="G154" s="155">
        <v>0.96453667105841023</v>
      </c>
    </row>
    <row r="155" spans="1:7" x14ac:dyDescent="0.25">
      <c r="A155" s="150" t="s">
        <v>190</v>
      </c>
      <c r="B155" s="151" t="s">
        <v>195</v>
      </c>
      <c r="C155" s="152" t="s">
        <v>125</v>
      </c>
      <c r="D155" s="153">
        <v>703</v>
      </c>
      <c r="E155" s="154">
        <v>182.16</v>
      </c>
      <c r="F155" s="154">
        <v>175.7</v>
      </c>
      <c r="G155" s="155">
        <v>0.96453667105841023</v>
      </c>
    </row>
    <row r="156" spans="1:7" ht="158.25" customHeight="1" x14ac:dyDescent="0.25">
      <c r="A156" s="150" t="s">
        <v>194</v>
      </c>
      <c r="B156" s="151" t="s">
        <v>669</v>
      </c>
      <c r="C156" s="152" t="s">
        <v>118</v>
      </c>
      <c r="D156" s="153">
        <v>0</v>
      </c>
      <c r="E156" s="154">
        <v>52686.265920000005</v>
      </c>
      <c r="F156" s="154">
        <v>35763.150030000004</v>
      </c>
      <c r="G156" s="155">
        <v>0.67879454741210099</v>
      </c>
    </row>
    <row r="157" spans="1:7" ht="28.5" customHeight="1" x14ac:dyDescent="0.25">
      <c r="A157" s="150" t="s">
        <v>140</v>
      </c>
      <c r="B157" s="151" t="s">
        <v>669</v>
      </c>
      <c r="C157" s="152" t="s">
        <v>141</v>
      </c>
      <c r="D157" s="153">
        <v>0</v>
      </c>
      <c r="E157" s="154">
        <v>52686.265920000005</v>
      </c>
      <c r="F157" s="154">
        <v>35763.150030000004</v>
      </c>
      <c r="G157" s="155">
        <v>0.67879454741210099</v>
      </c>
    </row>
    <row r="158" spans="1:7" x14ac:dyDescent="0.25">
      <c r="A158" s="150" t="s">
        <v>190</v>
      </c>
      <c r="B158" s="151" t="s">
        <v>669</v>
      </c>
      <c r="C158" s="152" t="s">
        <v>141</v>
      </c>
      <c r="D158" s="153">
        <v>703</v>
      </c>
      <c r="E158" s="154">
        <v>52686.265920000005</v>
      </c>
      <c r="F158" s="154">
        <v>35763.150030000004</v>
      </c>
      <c r="G158" s="155">
        <v>0.67879454741210099</v>
      </c>
    </row>
    <row r="159" spans="1:7" x14ac:dyDescent="0.25">
      <c r="A159" s="150" t="s">
        <v>670</v>
      </c>
      <c r="B159" s="151" t="s">
        <v>671</v>
      </c>
      <c r="C159" s="152" t="s">
        <v>118</v>
      </c>
      <c r="D159" s="153">
        <v>0</v>
      </c>
      <c r="E159" s="154">
        <v>6745.1</v>
      </c>
      <c r="F159" s="154">
        <v>6711.3630000000003</v>
      </c>
      <c r="G159" s="155">
        <v>0.99499829505863513</v>
      </c>
    </row>
    <row r="160" spans="1:7" ht="47.25" x14ac:dyDescent="0.25">
      <c r="A160" s="150" t="s">
        <v>672</v>
      </c>
      <c r="B160" s="151" t="s">
        <v>673</v>
      </c>
      <c r="C160" s="152" t="s">
        <v>118</v>
      </c>
      <c r="D160" s="153">
        <v>0</v>
      </c>
      <c r="E160" s="154">
        <v>6745.1</v>
      </c>
      <c r="F160" s="154">
        <v>6711.3630000000003</v>
      </c>
      <c r="G160" s="155">
        <v>0.99499829505863513</v>
      </c>
    </row>
    <row r="161" spans="1:7" ht="31.5" x14ac:dyDescent="0.25">
      <c r="A161" s="150" t="s">
        <v>124</v>
      </c>
      <c r="B161" s="151" t="s">
        <v>673</v>
      </c>
      <c r="C161" s="152" t="s">
        <v>125</v>
      </c>
      <c r="D161" s="153">
        <v>0</v>
      </c>
      <c r="E161" s="154">
        <v>6745.1</v>
      </c>
      <c r="F161" s="154">
        <v>6711.3630000000003</v>
      </c>
      <c r="G161" s="155">
        <v>0.99499829505863513</v>
      </c>
    </row>
    <row r="162" spans="1:7" x14ac:dyDescent="0.25">
      <c r="A162" s="150" t="s">
        <v>150</v>
      </c>
      <c r="B162" s="151" t="s">
        <v>673</v>
      </c>
      <c r="C162" s="152" t="s">
        <v>125</v>
      </c>
      <c r="D162" s="153">
        <v>702</v>
      </c>
      <c r="E162" s="154">
        <v>6745.1</v>
      </c>
      <c r="F162" s="154">
        <v>6711.3630000000003</v>
      </c>
      <c r="G162" s="155">
        <v>0.99499829505863513</v>
      </c>
    </row>
    <row r="163" spans="1:7" ht="47.25" x14ac:dyDescent="0.25">
      <c r="A163" s="150" t="s">
        <v>674</v>
      </c>
      <c r="B163" s="151" t="s">
        <v>196</v>
      </c>
      <c r="C163" s="152" t="s">
        <v>118</v>
      </c>
      <c r="D163" s="153">
        <v>0</v>
      </c>
      <c r="E163" s="154">
        <v>22106.668269999998</v>
      </c>
      <c r="F163" s="154">
        <v>16345.861919999999</v>
      </c>
      <c r="G163" s="155">
        <v>0.73940865807364831</v>
      </c>
    </row>
    <row r="164" spans="1:7" ht="31.5" x14ac:dyDescent="0.25">
      <c r="A164" s="150" t="s">
        <v>197</v>
      </c>
      <c r="B164" s="151" t="s">
        <v>198</v>
      </c>
      <c r="C164" s="152" t="s">
        <v>118</v>
      </c>
      <c r="D164" s="153">
        <v>0</v>
      </c>
      <c r="E164" s="154">
        <v>17839.257269999998</v>
      </c>
      <c r="F164" s="154">
        <v>12293.4455</v>
      </c>
      <c r="G164" s="155">
        <v>0.68912316885937264</v>
      </c>
    </row>
    <row r="165" spans="1:7" ht="31.5" x14ac:dyDescent="0.25">
      <c r="A165" s="150" t="s">
        <v>131</v>
      </c>
      <c r="B165" s="151" t="s">
        <v>675</v>
      </c>
      <c r="C165" s="152" t="s">
        <v>118</v>
      </c>
      <c r="D165" s="153">
        <v>0</v>
      </c>
      <c r="E165" s="154">
        <v>14.45</v>
      </c>
      <c r="F165" s="154">
        <v>0</v>
      </c>
      <c r="G165" s="155">
        <v>0</v>
      </c>
    </row>
    <row r="166" spans="1:7" ht="31.5" x14ac:dyDescent="0.25">
      <c r="A166" s="150" t="s">
        <v>124</v>
      </c>
      <c r="B166" s="151" t="s">
        <v>675</v>
      </c>
      <c r="C166" s="152" t="s">
        <v>125</v>
      </c>
      <c r="D166" s="153">
        <v>0</v>
      </c>
      <c r="E166" s="154">
        <v>14.45</v>
      </c>
      <c r="F166" s="154">
        <v>0</v>
      </c>
      <c r="G166" s="155">
        <v>0</v>
      </c>
    </row>
    <row r="167" spans="1:7" ht="16.5" customHeight="1" x14ac:dyDescent="0.25">
      <c r="A167" s="150" t="s">
        <v>133</v>
      </c>
      <c r="B167" s="151" t="s">
        <v>675</v>
      </c>
      <c r="C167" s="152" t="s">
        <v>125</v>
      </c>
      <c r="D167" s="153">
        <v>705</v>
      </c>
      <c r="E167" s="154">
        <v>14.45</v>
      </c>
      <c r="F167" s="154">
        <v>0</v>
      </c>
      <c r="G167" s="155">
        <v>0</v>
      </c>
    </row>
    <row r="168" spans="1:7" ht="31.5" x14ac:dyDescent="0.25">
      <c r="A168" s="150" t="s">
        <v>199</v>
      </c>
      <c r="B168" s="151" t="s">
        <v>200</v>
      </c>
      <c r="C168" s="152" t="s">
        <v>118</v>
      </c>
      <c r="D168" s="153">
        <v>0</v>
      </c>
      <c r="E168" s="154">
        <v>715.31227000000001</v>
      </c>
      <c r="F168" s="154">
        <v>353.92927000000003</v>
      </c>
      <c r="G168" s="155">
        <v>0.49478987687433351</v>
      </c>
    </row>
    <row r="169" spans="1:7" ht="31.5" x14ac:dyDescent="0.25">
      <c r="A169" s="150" t="s">
        <v>124</v>
      </c>
      <c r="B169" s="151" t="s">
        <v>200</v>
      </c>
      <c r="C169" s="152" t="s">
        <v>125</v>
      </c>
      <c r="D169" s="153">
        <v>0</v>
      </c>
      <c r="E169" s="154">
        <v>712.58299999999997</v>
      </c>
      <c r="F169" s="154">
        <v>352.5</v>
      </c>
      <c r="G169" s="155">
        <v>0.49467921631585371</v>
      </c>
    </row>
    <row r="170" spans="1:7" ht="20.25" customHeight="1" x14ac:dyDescent="0.25">
      <c r="A170" s="150" t="s">
        <v>201</v>
      </c>
      <c r="B170" s="151" t="s">
        <v>200</v>
      </c>
      <c r="C170" s="152" t="s">
        <v>125</v>
      </c>
      <c r="D170" s="153">
        <v>709</v>
      </c>
      <c r="E170" s="154">
        <v>712.58299999999997</v>
      </c>
      <c r="F170" s="154">
        <v>352.5</v>
      </c>
      <c r="G170" s="155">
        <v>0.49467921631585371</v>
      </c>
    </row>
    <row r="171" spans="1:7" ht="18.75" customHeight="1" x14ac:dyDescent="0.25">
      <c r="A171" s="150" t="s">
        <v>136</v>
      </c>
      <c r="B171" s="151" t="s">
        <v>200</v>
      </c>
      <c r="C171" s="152" t="s">
        <v>137</v>
      </c>
      <c r="D171" s="153">
        <v>0</v>
      </c>
      <c r="E171" s="154">
        <v>2.7292700000000001</v>
      </c>
      <c r="F171" s="154">
        <v>1.42927</v>
      </c>
      <c r="G171" s="155">
        <v>0.52368215676719421</v>
      </c>
    </row>
    <row r="172" spans="1:7" x14ac:dyDescent="0.25">
      <c r="A172" s="150" t="s">
        <v>201</v>
      </c>
      <c r="B172" s="151" t="s">
        <v>200</v>
      </c>
      <c r="C172" s="152" t="s">
        <v>137</v>
      </c>
      <c r="D172" s="153">
        <v>709</v>
      </c>
      <c r="E172" s="154">
        <v>2.7292700000000001</v>
      </c>
      <c r="F172" s="154">
        <v>1.42927</v>
      </c>
      <c r="G172" s="155">
        <v>0.52368215676719421</v>
      </c>
    </row>
    <row r="173" spans="1:7" x14ac:dyDescent="0.25">
      <c r="A173" s="150" t="s">
        <v>134</v>
      </c>
      <c r="B173" s="151" t="s">
        <v>202</v>
      </c>
      <c r="C173" s="152" t="s">
        <v>118</v>
      </c>
      <c r="D173" s="153">
        <v>0</v>
      </c>
      <c r="E173" s="154">
        <v>149.51</v>
      </c>
      <c r="F173" s="154">
        <v>24</v>
      </c>
      <c r="G173" s="155">
        <v>0.16052437964015784</v>
      </c>
    </row>
    <row r="174" spans="1:7" ht="31.5" x14ac:dyDescent="0.25">
      <c r="A174" s="150" t="s">
        <v>124</v>
      </c>
      <c r="B174" s="151" t="s">
        <v>202</v>
      </c>
      <c r="C174" s="152" t="s">
        <v>125</v>
      </c>
      <c r="D174" s="153">
        <v>0</v>
      </c>
      <c r="E174" s="154">
        <v>149.51</v>
      </c>
      <c r="F174" s="154">
        <v>24</v>
      </c>
      <c r="G174" s="155">
        <v>0.16052437964015784</v>
      </c>
    </row>
    <row r="175" spans="1:7" x14ac:dyDescent="0.25">
      <c r="A175" s="150" t="s">
        <v>201</v>
      </c>
      <c r="B175" s="151" t="s">
        <v>202</v>
      </c>
      <c r="C175" s="152" t="s">
        <v>125</v>
      </c>
      <c r="D175" s="153">
        <v>709</v>
      </c>
      <c r="E175" s="154">
        <v>149.51</v>
      </c>
      <c r="F175" s="154">
        <v>24</v>
      </c>
      <c r="G175" s="155">
        <v>0.16052437964015784</v>
      </c>
    </row>
    <row r="176" spans="1:7" ht="156" customHeight="1" x14ac:dyDescent="0.25">
      <c r="A176" s="150" t="s">
        <v>194</v>
      </c>
      <c r="B176" s="151" t="s">
        <v>676</v>
      </c>
      <c r="C176" s="152" t="s">
        <v>118</v>
      </c>
      <c r="D176" s="153">
        <v>0</v>
      </c>
      <c r="E176" s="154">
        <v>16959.985000000001</v>
      </c>
      <c r="F176" s="154">
        <v>11915.516230000001</v>
      </c>
      <c r="G176" s="155">
        <v>0.7025664368217307</v>
      </c>
    </row>
    <row r="177" spans="1:7" s="62" customFormat="1" ht="61.5" customHeight="1" x14ac:dyDescent="0.25">
      <c r="A177" s="150" t="s">
        <v>140</v>
      </c>
      <c r="B177" s="151" t="s">
        <v>676</v>
      </c>
      <c r="C177" s="152" t="s">
        <v>141</v>
      </c>
      <c r="D177" s="153">
        <v>0</v>
      </c>
      <c r="E177" s="154">
        <v>16959.985000000001</v>
      </c>
      <c r="F177" s="154">
        <v>11915.516230000001</v>
      </c>
      <c r="G177" s="155">
        <v>0.7025664368217307</v>
      </c>
    </row>
    <row r="178" spans="1:7" x14ac:dyDescent="0.25">
      <c r="A178" s="150" t="s">
        <v>201</v>
      </c>
      <c r="B178" s="151" t="s">
        <v>676</v>
      </c>
      <c r="C178" s="152" t="s">
        <v>141</v>
      </c>
      <c r="D178" s="153">
        <v>709</v>
      </c>
      <c r="E178" s="154">
        <v>16959.985000000001</v>
      </c>
      <c r="F178" s="154">
        <v>11915.516230000001</v>
      </c>
      <c r="G178" s="155">
        <v>0.7025664368217307</v>
      </c>
    </row>
    <row r="179" spans="1:7" ht="31.5" x14ac:dyDescent="0.25">
      <c r="A179" s="150" t="s">
        <v>203</v>
      </c>
      <c r="B179" s="151" t="s">
        <v>204</v>
      </c>
      <c r="C179" s="152" t="s">
        <v>118</v>
      </c>
      <c r="D179" s="153">
        <v>0</v>
      </c>
      <c r="E179" s="154">
        <v>10</v>
      </c>
      <c r="F179" s="154">
        <v>0</v>
      </c>
      <c r="G179" s="155">
        <v>0</v>
      </c>
    </row>
    <row r="180" spans="1:7" ht="63" x14ac:dyDescent="0.25">
      <c r="A180" s="150" t="s">
        <v>205</v>
      </c>
      <c r="B180" s="151" t="s">
        <v>206</v>
      </c>
      <c r="C180" s="152" t="s">
        <v>118</v>
      </c>
      <c r="D180" s="153">
        <v>0</v>
      </c>
      <c r="E180" s="154">
        <v>10</v>
      </c>
      <c r="F180" s="154">
        <v>0</v>
      </c>
      <c r="G180" s="155">
        <v>0</v>
      </c>
    </row>
    <row r="181" spans="1:7" ht="31.5" x14ac:dyDescent="0.25">
      <c r="A181" s="150" t="s">
        <v>124</v>
      </c>
      <c r="B181" s="151" t="s">
        <v>206</v>
      </c>
      <c r="C181" s="152" t="s">
        <v>125</v>
      </c>
      <c r="D181" s="153">
        <v>0</v>
      </c>
      <c r="E181" s="154">
        <v>10</v>
      </c>
      <c r="F181" s="154">
        <v>0</v>
      </c>
      <c r="G181" s="155">
        <v>0</v>
      </c>
    </row>
    <row r="182" spans="1:7" x14ac:dyDescent="0.25">
      <c r="A182" s="150" t="s">
        <v>201</v>
      </c>
      <c r="B182" s="151" t="s">
        <v>206</v>
      </c>
      <c r="C182" s="152" t="s">
        <v>125</v>
      </c>
      <c r="D182" s="153">
        <v>709</v>
      </c>
      <c r="E182" s="154">
        <v>10</v>
      </c>
      <c r="F182" s="154">
        <v>0</v>
      </c>
      <c r="G182" s="155">
        <v>0</v>
      </c>
    </row>
    <row r="183" spans="1:7" ht="13.5" customHeight="1" x14ac:dyDescent="0.25">
      <c r="A183" s="150" t="s">
        <v>207</v>
      </c>
      <c r="B183" s="151" t="s">
        <v>208</v>
      </c>
      <c r="C183" s="152" t="s">
        <v>118</v>
      </c>
      <c r="D183" s="153">
        <v>0</v>
      </c>
      <c r="E183" s="154">
        <v>1419</v>
      </c>
      <c r="F183" s="154">
        <v>1240.4689900000001</v>
      </c>
      <c r="G183" s="155">
        <v>0.8741853347427766</v>
      </c>
    </row>
    <row r="184" spans="1:7" ht="63" x14ac:dyDescent="0.25">
      <c r="A184" s="150" t="s">
        <v>209</v>
      </c>
      <c r="B184" s="151" t="s">
        <v>210</v>
      </c>
      <c r="C184" s="152" t="s">
        <v>118</v>
      </c>
      <c r="D184" s="153">
        <v>0</v>
      </c>
      <c r="E184" s="154">
        <v>1419</v>
      </c>
      <c r="F184" s="154">
        <v>1240.4689900000001</v>
      </c>
      <c r="G184" s="155">
        <v>0.8741853347427766</v>
      </c>
    </row>
    <row r="185" spans="1:7" ht="14.25" customHeight="1" x14ac:dyDescent="0.25">
      <c r="A185" s="150" t="s">
        <v>124</v>
      </c>
      <c r="B185" s="151" t="s">
        <v>210</v>
      </c>
      <c r="C185" s="152" t="s">
        <v>125</v>
      </c>
      <c r="D185" s="153">
        <v>0</v>
      </c>
      <c r="E185" s="154">
        <v>1380</v>
      </c>
      <c r="F185" s="154">
        <v>1227.9689900000001</v>
      </c>
      <c r="G185" s="155">
        <v>0.88983260144927534</v>
      </c>
    </row>
    <row r="186" spans="1:7" x14ac:dyDescent="0.25">
      <c r="A186" s="150" t="s">
        <v>201</v>
      </c>
      <c r="B186" s="151" t="s">
        <v>210</v>
      </c>
      <c r="C186" s="152" t="s">
        <v>125</v>
      </c>
      <c r="D186" s="153">
        <v>709</v>
      </c>
      <c r="E186" s="154">
        <v>1380</v>
      </c>
      <c r="F186" s="154">
        <v>1227.9689900000001</v>
      </c>
      <c r="G186" s="155">
        <v>0.88983260144927534</v>
      </c>
    </row>
    <row r="187" spans="1:7" x14ac:dyDescent="0.25">
      <c r="A187" s="150" t="s">
        <v>142</v>
      </c>
      <c r="B187" s="151" t="s">
        <v>210</v>
      </c>
      <c r="C187" s="152" t="s">
        <v>143</v>
      </c>
      <c r="D187" s="153">
        <v>0</v>
      </c>
      <c r="E187" s="154">
        <v>39</v>
      </c>
      <c r="F187" s="154">
        <v>12.5</v>
      </c>
      <c r="G187" s="155">
        <v>0.32051282051282054</v>
      </c>
    </row>
    <row r="188" spans="1:7" x14ac:dyDescent="0.25">
      <c r="A188" s="150" t="s">
        <v>150</v>
      </c>
      <c r="B188" s="151" t="s">
        <v>210</v>
      </c>
      <c r="C188" s="152" t="s">
        <v>143</v>
      </c>
      <c r="D188" s="153">
        <v>702</v>
      </c>
      <c r="E188" s="154">
        <v>9</v>
      </c>
      <c r="F188" s="154">
        <v>3.5</v>
      </c>
      <c r="G188" s="155">
        <v>0.3888888888888889</v>
      </c>
    </row>
    <row r="189" spans="1:7" x14ac:dyDescent="0.25">
      <c r="A189" s="150" t="s">
        <v>201</v>
      </c>
      <c r="B189" s="151" t="s">
        <v>210</v>
      </c>
      <c r="C189" s="152" t="s">
        <v>143</v>
      </c>
      <c r="D189" s="153">
        <v>709</v>
      </c>
      <c r="E189" s="154">
        <v>30</v>
      </c>
      <c r="F189" s="154">
        <v>9</v>
      </c>
      <c r="G189" s="155">
        <v>0.3</v>
      </c>
    </row>
    <row r="190" spans="1:7" ht="31.5" x14ac:dyDescent="0.25">
      <c r="A190" s="150" t="s">
        <v>211</v>
      </c>
      <c r="B190" s="151" t="s">
        <v>212</v>
      </c>
      <c r="C190" s="152" t="s">
        <v>118</v>
      </c>
      <c r="D190" s="153">
        <v>0</v>
      </c>
      <c r="E190" s="154">
        <v>2838.4110000000001</v>
      </c>
      <c r="F190" s="154">
        <v>2811.9474300000002</v>
      </c>
      <c r="G190" s="155">
        <v>0.9906766250553567</v>
      </c>
    </row>
    <row r="191" spans="1:7" ht="31.5" x14ac:dyDescent="0.25">
      <c r="A191" s="150" t="s">
        <v>129</v>
      </c>
      <c r="B191" s="151" t="s">
        <v>213</v>
      </c>
      <c r="C191" s="152" t="s">
        <v>118</v>
      </c>
      <c r="D191" s="153">
        <v>0</v>
      </c>
      <c r="E191" s="154">
        <v>408.411</v>
      </c>
      <c r="F191" s="154">
        <v>381.94743</v>
      </c>
      <c r="G191" s="155">
        <v>0.93520358168609563</v>
      </c>
    </row>
    <row r="192" spans="1:7" ht="31.5" x14ac:dyDescent="0.25">
      <c r="A192" s="150" t="s">
        <v>124</v>
      </c>
      <c r="B192" s="151" t="s">
        <v>213</v>
      </c>
      <c r="C192" s="152" t="s">
        <v>125</v>
      </c>
      <c r="D192" s="153">
        <v>0</v>
      </c>
      <c r="E192" s="154">
        <v>408.411</v>
      </c>
      <c r="F192" s="154">
        <v>381.94743</v>
      </c>
      <c r="G192" s="155">
        <v>0.93520358168609563</v>
      </c>
    </row>
    <row r="193" spans="1:7" x14ac:dyDescent="0.25">
      <c r="A193" s="150" t="s">
        <v>214</v>
      </c>
      <c r="B193" s="151" t="s">
        <v>213</v>
      </c>
      <c r="C193" s="152" t="s">
        <v>125</v>
      </c>
      <c r="D193" s="153">
        <v>707</v>
      </c>
      <c r="E193" s="154">
        <v>408.411</v>
      </c>
      <c r="F193" s="154">
        <v>381.94743</v>
      </c>
      <c r="G193" s="155">
        <v>0.93520358168609563</v>
      </c>
    </row>
    <row r="194" spans="1:7" ht="78.75" x14ac:dyDescent="0.25">
      <c r="A194" s="150" t="s">
        <v>215</v>
      </c>
      <c r="B194" s="151" t="s">
        <v>216</v>
      </c>
      <c r="C194" s="152" t="s">
        <v>118</v>
      </c>
      <c r="D194" s="153">
        <v>0</v>
      </c>
      <c r="E194" s="154">
        <v>2430</v>
      </c>
      <c r="F194" s="154">
        <v>2430</v>
      </c>
      <c r="G194" s="155">
        <v>1</v>
      </c>
    </row>
    <row r="195" spans="1:7" ht="31.5" x14ac:dyDescent="0.25">
      <c r="A195" s="150" t="s">
        <v>124</v>
      </c>
      <c r="B195" s="151" t="s">
        <v>216</v>
      </c>
      <c r="C195" s="152" t="s">
        <v>125</v>
      </c>
      <c r="D195" s="153">
        <v>0</v>
      </c>
      <c r="E195" s="154">
        <v>2430</v>
      </c>
      <c r="F195" s="154">
        <v>2430</v>
      </c>
      <c r="G195" s="155">
        <v>1</v>
      </c>
    </row>
    <row r="196" spans="1:7" ht="16.5" customHeight="1" x14ac:dyDescent="0.25">
      <c r="A196" s="150" t="s">
        <v>214</v>
      </c>
      <c r="B196" s="151" t="s">
        <v>216</v>
      </c>
      <c r="C196" s="152" t="s">
        <v>125</v>
      </c>
      <c r="D196" s="153">
        <v>707</v>
      </c>
      <c r="E196" s="154">
        <v>2430</v>
      </c>
      <c r="F196" s="154">
        <v>2430</v>
      </c>
      <c r="G196" s="155">
        <v>1</v>
      </c>
    </row>
    <row r="197" spans="1:7" ht="15.75" customHeight="1" x14ac:dyDescent="0.25">
      <c r="A197" s="158" t="s">
        <v>677</v>
      </c>
      <c r="B197" s="159" t="s">
        <v>217</v>
      </c>
      <c r="C197" s="160" t="s">
        <v>118</v>
      </c>
      <c r="D197" s="161">
        <v>0</v>
      </c>
      <c r="E197" s="162">
        <v>63019.653630000001</v>
      </c>
      <c r="F197" s="162">
        <v>42654.612460000004</v>
      </c>
      <c r="G197" s="163">
        <v>0.67684619008592284</v>
      </c>
    </row>
    <row r="198" spans="1:7" ht="45.75" customHeight="1" x14ac:dyDescent="0.25">
      <c r="A198" s="150" t="s">
        <v>678</v>
      </c>
      <c r="B198" s="151" t="s">
        <v>218</v>
      </c>
      <c r="C198" s="152" t="s">
        <v>118</v>
      </c>
      <c r="D198" s="153">
        <v>0</v>
      </c>
      <c r="E198" s="154">
        <v>60934.816630000001</v>
      </c>
      <c r="F198" s="154">
        <v>41273.401669999999</v>
      </c>
      <c r="G198" s="155">
        <v>0.67733693071753487</v>
      </c>
    </row>
    <row r="199" spans="1:7" x14ac:dyDescent="0.25">
      <c r="A199" s="150" t="s">
        <v>219</v>
      </c>
      <c r="B199" s="151" t="s">
        <v>220</v>
      </c>
      <c r="C199" s="152" t="s">
        <v>118</v>
      </c>
      <c r="D199" s="153">
        <v>0</v>
      </c>
      <c r="E199" s="154">
        <v>3485.0157300000001</v>
      </c>
      <c r="F199" s="154">
        <v>2527.89093</v>
      </c>
      <c r="G199" s="155">
        <v>0.72535997706960142</v>
      </c>
    </row>
    <row r="200" spans="1:7" ht="31.5" x14ac:dyDescent="0.25">
      <c r="A200" s="150" t="s">
        <v>131</v>
      </c>
      <c r="B200" s="151" t="s">
        <v>221</v>
      </c>
      <c r="C200" s="152" t="s">
        <v>118</v>
      </c>
      <c r="D200" s="153">
        <v>0</v>
      </c>
      <c r="E200" s="154">
        <v>15</v>
      </c>
      <c r="F200" s="154">
        <v>9</v>
      </c>
      <c r="G200" s="155">
        <v>0.6</v>
      </c>
    </row>
    <row r="201" spans="1:7" ht="31.5" x14ac:dyDescent="0.25">
      <c r="A201" s="150" t="s">
        <v>124</v>
      </c>
      <c r="B201" s="151" t="s">
        <v>221</v>
      </c>
      <c r="C201" s="152" t="s">
        <v>125</v>
      </c>
      <c r="D201" s="153">
        <v>0</v>
      </c>
      <c r="E201" s="154">
        <v>15</v>
      </c>
      <c r="F201" s="154">
        <v>9</v>
      </c>
      <c r="G201" s="155">
        <v>0.6</v>
      </c>
    </row>
    <row r="202" spans="1:7" ht="31.5" x14ac:dyDescent="0.25">
      <c r="A202" s="150" t="s">
        <v>133</v>
      </c>
      <c r="B202" s="151" t="s">
        <v>221</v>
      </c>
      <c r="C202" s="152" t="s">
        <v>125</v>
      </c>
      <c r="D202" s="153">
        <v>705</v>
      </c>
      <c r="E202" s="154">
        <v>15</v>
      </c>
      <c r="F202" s="154">
        <v>9</v>
      </c>
      <c r="G202" s="155">
        <v>0.6</v>
      </c>
    </row>
    <row r="203" spans="1:7" x14ac:dyDescent="0.25">
      <c r="A203" s="150" t="s">
        <v>134</v>
      </c>
      <c r="B203" s="151" t="s">
        <v>222</v>
      </c>
      <c r="C203" s="152" t="s">
        <v>118</v>
      </c>
      <c r="D203" s="153">
        <v>0</v>
      </c>
      <c r="E203" s="154">
        <v>390.97472999999997</v>
      </c>
      <c r="F203" s="154">
        <v>206.62702999999999</v>
      </c>
      <c r="G203" s="155">
        <v>0.52849203323191762</v>
      </c>
    </row>
    <row r="204" spans="1:7" ht="61.5" customHeight="1" x14ac:dyDescent="0.25">
      <c r="A204" s="150" t="s">
        <v>140</v>
      </c>
      <c r="B204" s="151" t="s">
        <v>222</v>
      </c>
      <c r="C204" s="152" t="s">
        <v>141</v>
      </c>
      <c r="D204" s="153">
        <v>0</v>
      </c>
      <c r="E204" s="154">
        <v>5.3920000000000003</v>
      </c>
      <c r="F204" s="154">
        <v>0.95599999999999996</v>
      </c>
      <c r="G204" s="155">
        <v>0.17729970326409494</v>
      </c>
    </row>
    <row r="205" spans="1:7" x14ac:dyDescent="0.25">
      <c r="A205" s="150" t="s">
        <v>223</v>
      </c>
      <c r="B205" s="151" t="s">
        <v>222</v>
      </c>
      <c r="C205" s="152" t="s">
        <v>141</v>
      </c>
      <c r="D205" s="153">
        <v>801</v>
      </c>
      <c r="E205" s="154">
        <v>5.3920000000000003</v>
      </c>
      <c r="F205" s="154">
        <v>0.95599999999999996</v>
      </c>
      <c r="G205" s="155">
        <v>0.17729970326409494</v>
      </c>
    </row>
    <row r="206" spans="1:7" ht="31.5" x14ac:dyDescent="0.25">
      <c r="A206" s="150" t="s">
        <v>124</v>
      </c>
      <c r="B206" s="151" t="s">
        <v>222</v>
      </c>
      <c r="C206" s="152" t="s">
        <v>125</v>
      </c>
      <c r="D206" s="153">
        <v>0</v>
      </c>
      <c r="E206" s="154">
        <v>378.11874999999998</v>
      </c>
      <c r="F206" s="154">
        <v>201.74904999999998</v>
      </c>
      <c r="G206" s="155">
        <v>0.53356002578555017</v>
      </c>
    </row>
    <row r="207" spans="1:7" ht="18.75" customHeight="1" x14ac:dyDescent="0.25">
      <c r="A207" s="150" t="s">
        <v>223</v>
      </c>
      <c r="B207" s="151" t="s">
        <v>222</v>
      </c>
      <c r="C207" s="152" t="s">
        <v>125</v>
      </c>
      <c r="D207" s="153">
        <v>801</v>
      </c>
      <c r="E207" s="154">
        <v>378.11874999999998</v>
      </c>
      <c r="F207" s="154">
        <v>201.74904999999998</v>
      </c>
      <c r="G207" s="155">
        <v>0.53356002578555017</v>
      </c>
    </row>
    <row r="208" spans="1:7" ht="18.75" customHeight="1" x14ac:dyDescent="0.25">
      <c r="A208" s="150" t="s">
        <v>136</v>
      </c>
      <c r="B208" s="151" t="s">
        <v>222</v>
      </c>
      <c r="C208" s="152" t="s">
        <v>137</v>
      </c>
      <c r="D208" s="153">
        <v>0</v>
      </c>
      <c r="E208" s="154">
        <v>7.4639799999999994</v>
      </c>
      <c r="F208" s="154">
        <v>3.92198</v>
      </c>
      <c r="G208" s="155">
        <v>0.52545424826968989</v>
      </c>
    </row>
    <row r="209" spans="1:7" x14ac:dyDescent="0.25">
      <c r="A209" s="150" t="s">
        <v>223</v>
      </c>
      <c r="B209" s="151" t="s">
        <v>222</v>
      </c>
      <c r="C209" s="152" t="s">
        <v>137</v>
      </c>
      <c r="D209" s="153">
        <v>801</v>
      </c>
      <c r="E209" s="154">
        <v>7.4639799999999994</v>
      </c>
      <c r="F209" s="154">
        <v>3.92198</v>
      </c>
      <c r="G209" s="155">
        <v>0.52545424826968989</v>
      </c>
    </row>
    <row r="210" spans="1:7" ht="31.5" x14ac:dyDescent="0.25">
      <c r="A210" s="150" t="s">
        <v>146</v>
      </c>
      <c r="B210" s="151" t="s">
        <v>224</v>
      </c>
      <c r="C210" s="152" t="s">
        <v>118</v>
      </c>
      <c r="D210" s="153">
        <v>0</v>
      </c>
      <c r="E210" s="154">
        <v>195</v>
      </c>
      <c r="F210" s="154">
        <v>195</v>
      </c>
      <c r="G210" s="155">
        <v>1</v>
      </c>
    </row>
    <row r="211" spans="1:7" ht="15.75" customHeight="1" x14ac:dyDescent="0.25">
      <c r="A211" s="150" t="s">
        <v>124</v>
      </c>
      <c r="B211" s="151" t="s">
        <v>224</v>
      </c>
      <c r="C211" s="152" t="s">
        <v>125</v>
      </c>
      <c r="D211" s="153">
        <v>0</v>
      </c>
      <c r="E211" s="154">
        <v>195</v>
      </c>
      <c r="F211" s="154">
        <v>195</v>
      </c>
      <c r="G211" s="155">
        <v>1</v>
      </c>
    </row>
    <row r="212" spans="1:7" x14ac:dyDescent="0.25">
      <c r="A212" s="150" t="s">
        <v>223</v>
      </c>
      <c r="B212" s="151" t="s">
        <v>224</v>
      </c>
      <c r="C212" s="152" t="s">
        <v>125</v>
      </c>
      <c r="D212" s="153">
        <v>801</v>
      </c>
      <c r="E212" s="154">
        <v>195</v>
      </c>
      <c r="F212" s="154">
        <v>195</v>
      </c>
      <c r="G212" s="155">
        <v>1</v>
      </c>
    </row>
    <row r="213" spans="1:7" ht="154.5" customHeight="1" x14ac:dyDescent="0.25">
      <c r="A213" s="150" t="s">
        <v>194</v>
      </c>
      <c r="B213" s="151" t="s">
        <v>679</v>
      </c>
      <c r="C213" s="152" t="s">
        <v>118</v>
      </c>
      <c r="D213" s="153">
        <v>0</v>
      </c>
      <c r="E213" s="154">
        <v>2884.0410000000002</v>
      </c>
      <c r="F213" s="154">
        <v>2117.2638999999999</v>
      </c>
      <c r="G213" s="155">
        <v>0.73413099883115385</v>
      </c>
    </row>
    <row r="214" spans="1:7" ht="61.5" customHeight="1" x14ac:dyDescent="0.25">
      <c r="A214" s="150" t="s">
        <v>140</v>
      </c>
      <c r="B214" s="151" t="s">
        <v>679</v>
      </c>
      <c r="C214" s="152" t="s">
        <v>141</v>
      </c>
      <c r="D214" s="153">
        <v>0</v>
      </c>
      <c r="E214" s="154">
        <v>2884.0410000000002</v>
      </c>
      <c r="F214" s="154">
        <v>2117.2638999999999</v>
      </c>
      <c r="G214" s="155">
        <v>0.73413099883115385</v>
      </c>
    </row>
    <row r="215" spans="1:7" x14ac:dyDescent="0.25">
      <c r="A215" s="150" t="s">
        <v>223</v>
      </c>
      <c r="B215" s="151" t="s">
        <v>679</v>
      </c>
      <c r="C215" s="152" t="s">
        <v>141</v>
      </c>
      <c r="D215" s="153">
        <v>801</v>
      </c>
      <c r="E215" s="154">
        <v>2884.0410000000002</v>
      </c>
      <c r="F215" s="154">
        <v>2117.2638999999999</v>
      </c>
      <c r="G215" s="155">
        <v>0.73413099883115385</v>
      </c>
    </row>
    <row r="216" spans="1:7" ht="31.5" x14ac:dyDescent="0.25">
      <c r="A216" s="150" t="s">
        <v>225</v>
      </c>
      <c r="B216" s="151" t="s">
        <v>226</v>
      </c>
      <c r="C216" s="152" t="s">
        <v>118</v>
      </c>
      <c r="D216" s="153">
        <v>0</v>
      </c>
      <c r="E216" s="154">
        <v>27675.661600000003</v>
      </c>
      <c r="F216" s="154">
        <v>18618.82416</v>
      </c>
      <c r="G216" s="155">
        <v>0.67275082450061463</v>
      </c>
    </row>
    <row r="217" spans="1:7" x14ac:dyDescent="0.25">
      <c r="A217" s="150" t="s">
        <v>134</v>
      </c>
      <c r="B217" s="151" t="s">
        <v>227</v>
      </c>
      <c r="C217" s="152" t="s">
        <v>118</v>
      </c>
      <c r="D217" s="153">
        <v>0</v>
      </c>
      <c r="E217" s="154">
        <v>4698.9795999999997</v>
      </c>
      <c r="F217" s="154">
        <v>2320.0278699999999</v>
      </c>
      <c r="G217" s="155">
        <v>0.49373014302935053</v>
      </c>
    </row>
    <row r="218" spans="1:7" ht="31.5" x14ac:dyDescent="0.25">
      <c r="A218" s="150" t="s">
        <v>124</v>
      </c>
      <c r="B218" s="151" t="s">
        <v>227</v>
      </c>
      <c r="C218" s="152" t="s">
        <v>125</v>
      </c>
      <c r="D218" s="153">
        <v>0</v>
      </c>
      <c r="E218" s="154">
        <v>4687.0955999999996</v>
      </c>
      <c r="F218" s="154">
        <v>2318.1548700000003</v>
      </c>
      <c r="G218" s="155">
        <v>0.49458237421058798</v>
      </c>
    </row>
    <row r="219" spans="1:7" x14ac:dyDescent="0.25">
      <c r="A219" s="150" t="s">
        <v>223</v>
      </c>
      <c r="B219" s="151" t="s">
        <v>227</v>
      </c>
      <c r="C219" s="152" t="s">
        <v>125</v>
      </c>
      <c r="D219" s="153">
        <v>801</v>
      </c>
      <c r="E219" s="154">
        <v>4687.0955999999996</v>
      </c>
      <c r="F219" s="154">
        <v>2318.1548700000003</v>
      </c>
      <c r="G219" s="155">
        <v>0.49458237421058798</v>
      </c>
    </row>
    <row r="220" spans="1:7" ht="17.25" customHeight="1" x14ac:dyDescent="0.25">
      <c r="A220" s="150" t="s">
        <v>136</v>
      </c>
      <c r="B220" s="151" t="s">
        <v>227</v>
      </c>
      <c r="C220" s="152" t="s">
        <v>137</v>
      </c>
      <c r="D220" s="153">
        <v>0</v>
      </c>
      <c r="E220" s="154">
        <v>11.884</v>
      </c>
      <c r="F220" s="154">
        <v>1.873</v>
      </c>
      <c r="G220" s="155">
        <v>0.15760686637495794</v>
      </c>
    </row>
    <row r="221" spans="1:7" x14ac:dyDescent="0.25">
      <c r="A221" s="150" t="s">
        <v>223</v>
      </c>
      <c r="B221" s="151" t="s">
        <v>227</v>
      </c>
      <c r="C221" s="152" t="s">
        <v>137</v>
      </c>
      <c r="D221" s="153">
        <v>801</v>
      </c>
      <c r="E221" s="154">
        <v>11.884</v>
      </c>
      <c r="F221" s="154">
        <v>1.873</v>
      </c>
      <c r="G221" s="155">
        <v>0.15760686637495794</v>
      </c>
    </row>
    <row r="222" spans="1:7" ht="63" x14ac:dyDescent="0.25">
      <c r="A222" s="150" t="s">
        <v>680</v>
      </c>
      <c r="B222" s="151" t="s">
        <v>681</v>
      </c>
      <c r="C222" s="152" t="s">
        <v>118</v>
      </c>
      <c r="D222" s="153">
        <v>0</v>
      </c>
      <c r="E222" s="154">
        <v>397.7</v>
      </c>
      <c r="F222" s="154">
        <v>397.7</v>
      </c>
      <c r="G222" s="155">
        <v>1</v>
      </c>
    </row>
    <row r="223" spans="1:7" ht="31.5" x14ac:dyDescent="0.25">
      <c r="A223" s="150" t="s">
        <v>124</v>
      </c>
      <c r="B223" s="151" t="s">
        <v>681</v>
      </c>
      <c r="C223" s="152" t="s">
        <v>125</v>
      </c>
      <c r="D223" s="153">
        <v>0</v>
      </c>
      <c r="E223" s="154">
        <v>397.7</v>
      </c>
      <c r="F223" s="154">
        <v>397.7</v>
      </c>
      <c r="G223" s="155">
        <v>1</v>
      </c>
    </row>
    <row r="224" spans="1:7" x14ac:dyDescent="0.25">
      <c r="A224" s="150" t="s">
        <v>223</v>
      </c>
      <c r="B224" s="151" t="s">
        <v>681</v>
      </c>
      <c r="C224" s="152" t="s">
        <v>125</v>
      </c>
      <c r="D224" s="153">
        <v>801</v>
      </c>
      <c r="E224" s="154">
        <v>397.7</v>
      </c>
      <c r="F224" s="154">
        <v>397.7</v>
      </c>
      <c r="G224" s="155">
        <v>1</v>
      </c>
    </row>
    <row r="225" spans="1:7" ht="31.5" x14ac:dyDescent="0.25">
      <c r="A225" s="150" t="s">
        <v>146</v>
      </c>
      <c r="B225" s="151" t="s">
        <v>228</v>
      </c>
      <c r="C225" s="152" t="s">
        <v>118</v>
      </c>
      <c r="D225" s="153">
        <v>0</v>
      </c>
      <c r="E225" s="154">
        <v>468</v>
      </c>
      <c r="F225" s="154">
        <v>468</v>
      </c>
      <c r="G225" s="155">
        <v>1</v>
      </c>
    </row>
    <row r="226" spans="1:7" ht="31.5" x14ac:dyDescent="0.25">
      <c r="A226" s="150" t="s">
        <v>124</v>
      </c>
      <c r="B226" s="151" t="s">
        <v>228</v>
      </c>
      <c r="C226" s="152" t="s">
        <v>125</v>
      </c>
      <c r="D226" s="153">
        <v>0</v>
      </c>
      <c r="E226" s="154">
        <v>468</v>
      </c>
      <c r="F226" s="154">
        <v>468</v>
      </c>
      <c r="G226" s="155">
        <v>1</v>
      </c>
    </row>
    <row r="227" spans="1:7" x14ac:dyDescent="0.25">
      <c r="A227" s="150" t="s">
        <v>223</v>
      </c>
      <c r="B227" s="151" t="s">
        <v>228</v>
      </c>
      <c r="C227" s="152" t="s">
        <v>125</v>
      </c>
      <c r="D227" s="153">
        <v>801</v>
      </c>
      <c r="E227" s="154">
        <v>468</v>
      </c>
      <c r="F227" s="154">
        <v>468</v>
      </c>
      <c r="G227" s="155">
        <v>1</v>
      </c>
    </row>
    <row r="228" spans="1:7" ht="156" customHeight="1" x14ac:dyDescent="0.25">
      <c r="A228" s="150" t="s">
        <v>194</v>
      </c>
      <c r="B228" s="151" t="s">
        <v>683</v>
      </c>
      <c r="C228" s="152" t="s">
        <v>118</v>
      </c>
      <c r="D228" s="153">
        <v>0</v>
      </c>
      <c r="E228" s="154">
        <v>22110.982</v>
      </c>
      <c r="F228" s="154">
        <v>15433.096289999999</v>
      </c>
      <c r="G228" s="155">
        <v>0.69798330485728766</v>
      </c>
    </row>
    <row r="229" spans="1:7" ht="61.5" customHeight="1" x14ac:dyDescent="0.25">
      <c r="A229" s="150" t="s">
        <v>140</v>
      </c>
      <c r="B229" s="151" t="s">
        <v>683</v>
      </c>
      <c r="C229" s="152" t="s">
        <v>141</v>
      </c>
      <c r="D229" s="153">
        <v>0</v>
      </c>
      <c r="E229" s="154">
        <v>22110.982</v>
      </c>
      <c r="F229" s="154">
        <v>15433.096289999999</v>
      </c>
      <c r="G229" s="155">
        <v>0.69798330485728766</v>
      </c>
    </row>
    <row r="230" spans="1:7" x14ac:dyDescent="0.25">
      <c r="A230" s="150" t="s">
        <v>223</v>
      </c>
      <c r="B230" s="151" t="s">
        <v>683</v>
      </c>
      <c r="C230" s="152" t="s">
        <v>141</v>
      </c>
      <c r="D230" s="153">
        <v>801</v>
      </c>
      <c r="E230" s="154">
        <v>22110.982</v>
      </c>
      <c r="F230" s="154">
        <v>15433.096289999999</v>
      </c>
      <c r="G230" s="155">
        <v>0.69798330485728766</v>
      </c>
    </row>
    <row r="231" spans="1:7" ht="31.5" x14ac:dyDescent="0.25">
      <c r="A231" s="150" t="s">
        <v>229</v>
      </c>
      <c r="B231" s="151" t="s">
        <v>230</v>
      </c>
      <c r="C231" s="152" t="s">
        <v>118</v>
      </c>
      <c r="D231" s="153">
        <v>0</v>
      </c>
      <c r="E231" s="154">
        <v>17687.40684</v>
      </c>
      <c r="F231" s="154">
        <v>11439.072960000001</v>
      </c>
      <c r="G231" s="155">
        <v>0.6467354464946542</v>
      </c>
    </row>
    <row r="232" spans="1:7" ht="17.25" customHeight="1" x14ac:dyDescent="0.25">
      <c r="A232" s="150" t="s">
        <v>231</v>
      </c>
      <c r="B232" s="151" t="s">
        <v>232</v>
      </c>
      <c r="C232" s="152" t="s">
        <v>118</v>
      </c>
      <c r="D232" s="153">
        <v>0</v>
      </c>
      <c r="E232" s="154">
        <v>1038</v>
      </c>
      <c r="F232" s="154">
        <v>182.96</v>
      </c>
      <c r="G232" s="155">
        <v>0.17626204238921003</v>
      </c>
    </row>
    <row r="233" spans="1:7" ht="33.75" customHeight="1" x14ac:dyDescent="0.25">
      <c r="A233" s="150" t="s">
        <v>124</v>
      </c>
      <c r="B233" s="151" t="s">
        <v>232</v>
      </c>
      <c r="C233" s="152" t="s">
        <v>125</v>
      </c>
      <c r="D233" s="153">
        <v>0</v>
      </c>
      <c r="E233" s="154">
        <v>1038</v>
      </c>
      <c r="F233" s="154">
        <v>182.96</v>
      </c>
      <c r="G233" s="155">
        <v>0.17626204238921003</v>
      </c>
    </row>
    <row r="234" spans="1:7" x14ac:dyDescent="0.25">
      <c r="A234" s="150" t="s">
        <v>223</v>
      </c>
      <c r="B234" s="151" t="s">
        <v>232</v>
      </c>
      <c r="C234" s="152" t="s">
        <v>125</v>
      </c>
      <c r="D234" s="153">
        <v>801</v>
      </c>
      <c r="E234" s="154">
        <v>1038</v>
      </c>
      <c r="F234" s="154">
        <v>182.96</v>
      </c>
      <c r="G234" s="155">
        <v>0.17626204238921003</v>
      </c>
    </row>
    <row r="235" spans="1:7" ht="31.5" x14ac:dyDescent="0.25">
      <c r="A235" s="150" t="s">
        <v>131</v>
      </c>
      <c r="B235" s="151" t="s">
        <v>233</v>
      </c>
      <c r="C235" s="152" t="s">
        <v>118</v>
      </c>
      <c r="D235" s="153">
        <v>0</v>
      </c>
      <c r="E235" s="154">
        <v>16.5</v>
      </c>
      <c r="F235" s="154">
        <v>16.5</v>
      </c>
      <c r="G235" s="155">
        <v>1</v>
      </c>
    </row>
    <row r="236" spans="1:7" ht="31.5" x14ac:dyDescent="0.25">
      <c r="A236" s="150" t="s">
        <v>124</v>
      </c>
      <c r="B236" s="151" t="s">
        <v>233</v>
      </c>
      <c r="C236" s="152" t="s">
        <v>125</v>
      </c>
      <c r="D236" s="153">
        <v>0</v>
      </c>
      <c r="E236" s="154">
        <v>16.5</v>
      </c>
      <c r="F236" s="154">
        <v>16.5</v>
      </c>
      <c r="G236" s="155">
        <v>1</v>
      </c>
    </row>
    <row r="237" spans="1:7" ht="19.5" customHeight="1" x14ac:dyDescent="0.25">
      <c r="A237" s="150" t="s">
        <v>133</v>
      </c>
      <c r="B237" s="151" t="s">
        <v>233</v>
      </c>
      <c r="C237" s="152" t="s">
        <v>125</v>
      </c>
      <c r="D237" s="153">
        <v>705</v>
      </c>
      <c r="E237" s="154">
        <v>16.5</v>
      </c>
      <c r="F237" s="154">
        <v>16.5</v>
      </c>
      <c r="G237" s="155">
        <v>1</v>
      </c>
    </row>
    <row r="238" spans="1:7" x14ac:dyDescent="0.25">
      <c r="A238" s="150" t="s">
        <v>134</v>
      </c>
      <c r="B238" s="151" t="s">
        <v>234</v>
      </c>
      <c r="C238" s="152" t="s">
        <v>118</v>
      </c>
      <c r="D238" s="153">
        <v>0</v>
      </c>
      <c r="E238" s="154">
        <v>3194.4968399999998</v>
      </c>
      <c r="F238" s="154">
        <v>1230.2233999999999</v>
      </c>
      <c r="G238" s="155">
        <v>0.38510709561384321</v>
      </c>
    </row>
    <row r="239" spans="1:7" ht="61.5" customHeight="1" x14ac:dyDescent="0.25">
      <c r="A239" s="150" t="s">
        <v>140</v>
      </c>
      <c r="B239" s="151" t="s">
        <v>234</v>
      </c>
      <c r="C239" s="152" t="s">
        <v>141</v>
      </c>
      <c r="D239" s="153">
        <v>0</v>
      </c>
      <c r="E239" s="154">
        <v>4.1920000000000002</v>
      </c>
      <c r="F239" s="154">
        <v>2.4421999999999997</v>
      </c>
      <c r="G239" s="155">
        <v>0.58258587786259541</v>
      </c>
    </row>
    <row r="240" spans="1:7" x14ac:dyDescent="0.25">
      <c r="A240" s="150" t="s">
        <v>223</v>
      </c>
      <c r="B240" s="151" t="s">
        <v>234</v>
      </c>
      <c r="C240" s="152" t="s">
        <v>141</v>
      </c>
      <c r="D240" s="153">
        <v>801</v>
      </c>
      <c r="E240" s="154">
        <v>4.1920000000000002</v>
      </c>
      <c r="F240" s="154">
        <v>2.4421999999999997</v>
      </c>
      <c r="G240" s="155">
        <v>0.58258587786259541</v>
      </c>
    </row>
    <row r="241" spans="1:7" ht="31.5" x14ac:dyDescent="0.25">
      <c r="A241" s="150" t="s">
        <v>124</v>
      </c>
      <c r="B241" s="151" t="s">
        <v>234</v>
      </c>
      <c r="C241" s="152" t="s">
        <v>125</v>
      </c>
      <c r="D241" s="153">
        <v>0</v>
      </c>
      <c r="E241" s="154">
        <v>3167.7928400000001</v>
      </c>
      <c r="F241" s="154">
        <v>1220.9251999999999</v>
      </c>
      <c r="G241" s="155">
        <v>0.38541825860052137</v>
      </c>
    </row>
    <row r="242" spans="1:7" ht="21.75" customHeight="1" x14ac:dyDescent="0.25">
      <c r="A242" s="150" t="s">
        <v>223</v>
      </c>
      <c r="B242" s="151" t="s">
        <v>234</v>
      </c>
      <c r="C242" s="152" t="s">
        <v>125</v>
      </c>
      <c r="D242" s="153">
        <v>801</v>
      </c>
      <c r="E242" s="154">
        <v>3167.7928400000001</v>
      </c>
      <c r="F242" s="154">
        <v>1220.9251999999999</v>
      </c>
      <c r="G242" s="155">
        <v>0.38541825860052137</v>
      </c>
    </row>
    <row r="243" spans="1:7" ht="19.5" customHeight="1" x14ac:dyDescent="0.25">
      <c r="A243" s="150" t="s">
        <v>136</v>
      </c>
      <c r="B243" s="151" t="s">
        <v>234</v>
      </c>
      <c r="C243" s="152" t="s">
        <v>137</v>
      </c>
      <c r="D243" s="153">
        <v>0</v>
      </c>
      <c r="E243" s="154">
        <v>22.512</v>
      </c>
      <c r="F243" s="154">
        <v>6.8559999999999999</v>
      </c>
      <c r="G243" s="155">
        <v>0.30454868514570005</v>
      </c>
    </row>
    <row r="244" spans="1:7" x14ac:dyDescent="0.25">
      <c r="A244" s="150" t="s">
        <v>223</v>
      </c>
      <c r="B244" s="151" t="s">
        <v>234</v>
      </c>
      <c r="C244" s="152" t="s">
        <v>137</v>
      </c>
      <c r="D244" s="153">
        <v>801</v>
      </c>
      <c r="E244" s="154">
        <v>22.512</v>
      </c>
      <c r="F244" s="154">
        <v>6.8559999999999999</v>
      </c>
      <c r="G244" s="155">
        <v>0.30454868514570005</v>
      </c>
    </row>
    <row r="245" spans="1:7" ht="31.5" x14ac:dyDescent="0.25">
      <c r="A245" s="150" t="s">
        <v>146</v>
      </c>
      <c r="B245" s="151" t="s">
        <v>235</v>
      </c>
      <c r="C245" s="152" t="s">
        <v>118</v>
      </c>
      <c r="D245" s="153">
        <v>0</v>
      </c>
      <c r="E245" s="154">
        <v>300</v>
      </c>
      <c r="F245" s="154">
        <v>296.5</v>
      </c>
      <c r="G245" s="155">
        <v>0.98833333333333329</v>
      </c>
    </row>
    <row r="246" spans="1:7" ht="31.5" x14ac:dyDescent="0.25">
      <c r="A246" s="150" t="s">
        <v>124</v>
      </c>
      <c r="B246" s="151" t="s">
        <v>235</v>
      </c>
      <c r="C246" s="152" t="s">
        <v>125</v>
      </c>
      <c r="D246" s="153">
        <v>0</v>
      </c>
      <c r="E246" s="154">
        <v>300</v>
      </c>
      <c r="F246" s="154">
        <v>296.5</v>
      </c>
      <c r="G246" s="155">
        <v>0.98833333333333329</v>
      </c>
    </row>
    <row r="247" spans="1:7" x14ac:dyDescent="0.25">
      <c r="A247" s="150" t="s">
        <v>223</v>
      </c>
      <c r="B247" s="151" t="s">
        <v>235</v>
      </c>
      <c r="C247" s="152" t="s">
        <v>125</v>
      </c>
      <c r="D247" s="153">
        <v>801</v>
      </c>
      <c r="E247" s="154">
        <v>300</v>
      </c>
      <c r="F247" s="154">
        <v>296.5</v>
      </c>
      <c r="G247" s="155">
        <v>0.98833333333333329</v>
      </c>
    </row>
    <row r="248" spans="1:7" ht="155.25" customHeight="1" x14ac:dyDescent="0.25">
      <c r="A248" s="150" t="s">
        <v>194</v>
      </c>
      <c r="B248" s="151" t="s">
        <v>684</v>
      </c>
      <c r="C248" s="152" t="s">
        <v>118</v>
      </c>
      <c r="D248" s="153">
        <v>0</v>
      </c>
      <c r="E248" s="154">
        <v>13138.41</v>
      </c>
      <c r="F248" s="154">
        <v>9712.8895599999996</v>
      </c>
      <c r="G248" s="155">
        <v>0.7392743535937758</v>
      </c>
    </row>
    <row r="249" spans="1:7" ht="14.25" customHeight="1" x14ac:dyDescent="0.25">
      <c r="A249" s="150" t="s">
        <v>140</v>
      </c>
      <c r="B249" s="151" t="s">
        <v>684</v>
      </c>
      <c r="C249" s="152" t="s">
        <v>141</v>
      </c>
      <c r="D249" s="153">
        <v>0</v>
      </c>
      <c r="E249" s="154">
        <v>13138.41</v>
      </c>
      <c r="F249" s="154">
        <v>9712.8895599999996</v>
      </c>
      <c r="G249" s="155">
        <v>0.7392743535937758</v>
      </c>
    </row>
    <row r="250" spans="1:7" ht="21" customHeight="1" x14ac:dyDescent="0.25">
      <c r="A250" s="150" t="s">
        <v>223</v>
      </c>
      <c r="B250" s="151" t="s">
        <v>684</v>
      </c>
      <c r="C250" s="152" t="s">
        <v>141</v>
      </c>
      <c r="D250" s="153">
        <v>801</v>
      </c>
      <c r="E250" s="154">
        <v>13138.41</v>
      </c>
      <c r="F250" s="154">
        <v>9712.8895599999996</v>
      </c>
      <c r="G250" s="155">
        <v>0.7392743535937758</v>
      </c>
    </row>
    <row r="251" spans="1:7" ht="31.5" x14ac:dyDescent="0.25">
      <c r="A251" s="150" t="s">
        <v>236</v>
      </c>
      <c r="B251" s="151" t="s">
        <v>237</v>
      </c>
      <c r="C251" s="152" t="s">
        <v>118</v>
      </c>
      <c r="D251" s="153">
        <v>0</v>
      </c>
      <c r="E251" s="154">
        <v>12086.732460000001</v>
      </c>
      <c r="F251" s="154">
        <v>8687.6136200000001</v>
      </c>
      <c r="G251" s="155">
        <v>0.71877272445227913</v>
      </c>
    </row>
    <row r="252" spans="1:7" x14ac:dyDescent="0.25">
      <c r="A252" s="150" t="s">
        <v>238</v>
      </c>
      <c r="B252" s="151" t="s">
        <v>239</v>
      </c>
      <c r="C252" s="152" t="s">
        <v>118</v>
      </c>
      <c r="D252" s="153">
        <v>0</v>
      </c>
      <c r="E252" s="154">
        <v>21</v>
      </c>
      <c r="F252" s="154">
        <v>21</v>
      </c>
      <c r="G252" s="155">
        <v>1</v>
      </c>
    </row>
    <row r="253" spans="1:7" x14ac:dyDescent="0.25">
      <c r="A253" s="150" t="s">
        <v>142</v>
      </c>
      <c r="B253" s="151" t="s">
        <v>239</v>
      </c>
      <c r="C253" s="152" t="s">
        <v>143</v>
      </c>
      <c r="D253" s="153">
        <v>0</v>
      </c>
      <c r="E253" s="154">
        <v>21</v>
      </c>
      <c r="F253" s="154">
        <v>21</v>
      </c>
      <c r="G253" s="155">
        <v>1</v>
      </c>
    </row>
    <row r="254" spans="1:7" x14ac:dyDescent="0.25">
      <c r="A254" s="150" t="s">
        <v>190</v>
      </c>
      <c r="B254" s="151" t="s">
        <v>239</v>
      </c>
      <c r="C254" s="152" t="s">
        <v>143</v>
      </c>
      <c r="D254" s="153">
        <v>703</v>
      </c>
      <c r="E254" s="154">
        <v>21</v>
      </c>
      <c r="F254" s="154">
        <v>21</v>
      </c>
      <c r="G254" s="155">
        <v>1</v>
      </c>
    </row>
    <row r="255" spans="1:7" x14ac:dyDescent="0.25">
      <c r="A255" s="150" t="s">
        <v>134</v>
      </c>
      <c r="B255" s="151" t="s">
        <v>240</v>
      </c>
      <c r="C255" s="152" t="s">
        <v>118</v>
      </c>
      <c r="D255" s="153">
        <v>0</v>
      </c>
      <c r="E255" s="154">
        <v>612.27978000000007</v>
      </c>
      <c r="F255" s="154">
        <v>336.56352000000004</v>
      </c>
      <c r="G255" s="155">
        <v>0.54968909801332977</v>
      </c>
    </row>
    <row r="256" spans="1:7" ht="60" customHeight="1" x14ac:dyDescent="0.25">
      <c r="A256" s="150" t="s">
        <v>140</v>
      </c>
      <c r="B256" s="151" t="s">
        <v>240</v>
      </c>
      <c r="C256" s="152" t="s">
        <v>141</v>
      </c>
      <c r="D256" s="153">
        <v>0</v>
      </c>
      <c r="E256" s="154">
        <v>0.15214</v>
      </c>
      <c r="F256" s="154">
        <v>0.15214</v>
      </c>
      <c r="G256" s="155">
        <v>1</v>
      </c>
    </row>
    <row r="257" spans="1:7" x14ac:dyDescent="0.25">
      <c r="A257" s="150" t="s">
        <v>190</v>
      </c>
      <c r="B257" s="151" t="s">
        <v>240</v>
      </c>
      <c r="C257" s="152" t="s">
        <v>141</v>
      </c>
      <c r="D257" s="153">
        <v>703</v>
      </c>
      <c r="E257" s="154">
        <v>0.15214</v>
      </c>
      <c r="F257" s="154">
        <v>0.15214</v>
      </c>
      <c r="G257" s="155">
        <v>1</v>
      </c>
    </row>
    <row r="258" spans="1:7" ht="31.5" x14ac:dyDescent="0.25">
      <c r="A258" s="150" t="s">
        <v>124</v>
      </c>
      <c r="B258" s="151" t="s">
        <v>240</v>
      </c>
      <c r="C258" s="152" t="s">
        <v>125</v>
      </c>
      <c r="D258" s="153">
        <v>0</v>
      </c>
      <c r="E258" s="154">
        <v>515.05128999999999</v>
      </c>
      <c r="F258" s="154">
        <v>274.01803000000001</v>
      </c>
      <c r="G258" s="155">
        <v>0.53202085951478739</v>
      </c>
    </row>
    <row r="259" spans="1:7" x14ac:dyDescent="0.25">
      <c r="A259" s="150" t="s">
        <v>190</v>
      </c>
      <c r="B259" s="151" t="s">
        <v>240</v>
      </c>
      <c r="C259" s="152" t="s">
        <v>125</v>
      </c>
      <c r="D259" s="153">
        <v>703</v>
      </c>
      <c r="E259" s="154">
        <v>515.05128999999999</v>
      </c>
      <c r="F259" s="154">
        <v>274.01803000000001</v>
      </c>
      <c r="G259" s="155">
        <v>0.53202085951478739</v>
      </c>
    </row>
    <row r="260" spans="1:7" x14ac:dyDescent="0.25">
      <c r="A260" s="150" t="s">
        <v>136</v>
      </c>
      <c r="B260" s="151" t="s">
        <v>240</v>
      </c>
      <c r="C260" s="152" t="s">
        <v>137</v>
      </c>
      <c r="D260" s="153">
        <v>0</v>
      </c>
      <c r="E260" s="154">
        <v>97.076350000000005</v>
      </c>
      <c r="F260" s="154">
        <v>62.393349999999998</v>
      </c>
      <c r="G260" s="155">
        <v>0.64272451529131447</v>
      </c>
    </row>
    <row r="261" spans="1:7" x14ac:dyDescent="0.25">
      <c r="A261" s="150" t="s">
        <v>190</v>
      </c>
      <c r="B261" s="151" t="s">
        <v>240</v>
      </c>
      <c r="C261" s="152" t="s">
        <v>137</v>
      </c>
      <c r="D261" s="153">
        <v>703</v>
      </c>
      <c r="E261" s="154">
        <v>97.076350000000005</v>
      </c>
      <c r="F261" s="154">
        <v>62.393349999999998</v>
      </c>
      <c r="G261" s="155">
        <v>0.64272451529131447</v>
      </c>
    </row>
    <row r="262" spans="1:7" ht="31.5" x14ac:dyDescent="0.25">
      <c r="A262" s="150" t="s">
        <v>146</v>
      </c>
      <c r="B262" s="151" t="s">
        <v>241</v>
      </c>
      <c r="C262" s="152" t="s">
        <v>118</v>
      </c>
      <c r="D262" s="153">
        <v>0</v>
      </c>
      <c r="E262" s="154">
        <v>219</v>
      </c>
      <c r="F262" s="154">
        <v>218.99</v>
      </c>
      <c r="G262" s="155">
        <v>0.99995433789954336</v>
      </c>
    </row>
    <row r="263" spans="1:7" ht="31.5" x14ac:dyDescent="0.25">
      <c r="A263" s="150" t="s">
        <v>124</v>
      </c>
      <c r="B263" s="151" t="s">
        <v>241</v>
      </c>
      <c r="C263" s="152" t="s">
        <v>125</v>
      </c>
      <c r="D263" s="153">
        <v>0</v>
      </c>
      <c r="E263" s="154">
        <v>219</v>
      </c>
      <c r="F263" s="154">
        <v>218.99</v>
      </c>
      <c r="G263" s="155">
        <v>0.99995433789954336</v>
      </c>
    </row>
    <row r="264" spans="1:7" x14ac:dyDescent="0.25">
      <c r="A264" s="150" t="s">
        <v>190</v>
      </c>
      <c r="B264" s="151" t="s">
        <v>241</v>
      </c>
      <c r="C264" s="152" t="s">
        <v>125</v>
      </c>
      <c r="D264" s="153">
        <v>703</v>
      </c>
      <c r="E264" s="154">
        <v>219</v>
      </c>
      <c r="F264" s="154">
        <v>218.99</v>
      </c>
      <c r="G264" s="155">
        <v>0.99995433789954336</v>
      </c>
    </row>
    <row r="265" spans="1:7" ht="157.5" customHeight="1" x14ac:dyDescent="0.25">
      <c r="A265" s="150" t="s">
        <v>194</v>
      </c>
      <c r="B265" s="151" t="s">
        <v>686</v>
      </c>
      <c r="C265" s="152" t="s">
        <v>118</v>
      </c>
      <c r="D265" s="153">
        <v>0</v>
      </c>
      <c r="E265" s="154">
        <v>11234.45268</v>
      </c>
      <c r="F265" s="154">
        <v>8111.0600999999997</v>
      </c>
      <c r="G265" s="155">
        <v>0.72198088603280319</v>
      </c>
    </row>
    <row r="266" spans="1:7" ht="32.25" customHeight="1" x14ac:dyDescent="0.25">
      <c r="A266" s="150" t="s">
        <v>140</v>
      </c>
      <c r="B266" s="151" t="s">
        <v>686</v>
      </c>
      <c r="C266" s="152" t="s">
        <v>141</v>
      </c>
      <c r="D266" s="153">
        <v>0</v>
      </c>
      <c r="E266" s="154">
        <v>11234.45268</v>
      </c>
      <c r="F266" s="154">
        <v>8111.0600999999997</v>
      </c>
      <c r="G266" s="155">
        <v>0.72198088603280319</v>
      </c>
    </row>
    <row r="267" spans="1:7" x14ac:dyDescent="0.25">
      <c r="A267" s="150" t="s">
        <v>190</v>
      </c>
      <c r="B267" s="151" t="s">
        <v>686</v>
      </c>
      <c r="C267" s="152" t="s">
        <v>141</v>
      </c>
      <c r="D267" s="153">
        <v>703</v>
      </c>
      <c r="E267" s="154">
        <v>11234.45268</v>
      </c>
      <c r="F267" s="154">
        <v>8111.0600999999997</v>
      </c>
      <c r="G267" s="155">
        <v>0.72198088603280319</v>
      </c>
    </row>
    <row r="268" spans="1:7" ht="41.25" customHeight="1" x14ac:dyDescent="0.25">
      <c r="A268" s="150" t="s">
        <v>691</v>
      </c>
      <c r="B268" s="151" t="s">
        <v>242</v>
      </c>
      <c r="C268" s="152" t="s">
        <v>118</v>
      </c>
      <c r="D268" s="153">
        <v>0</v>
      </c>
      <c r="E268" s="154">
        <v>2084.837</v>
      </c>
      <c r="F268" s="154">
        <v>1381.2107900000001</v>
      </c>
      <c r="G268" s="155">
        <v>0.66250301102676135</v>
      </c>
    </row>
    <row r="269" spans="1:7" ht="31.5" x14ac:dyDescent="0.25">
      <c r="A269" s="150" t="s">
        <v>243</v>
      </c>
      <c r="B269" s="151" t="s">
        <v>244</v>
      </c>
      <c r="C269" s="152" t="s">
        <v>118</v>
      </c>
      <c r="D269" s="153">
        <v>0</v>
      </c>
      <c r="E269" s="154">
        <v>2084.837</v>
      </c>
      <c r="F269" s="154">
        <v>1381.2107900000001</v>
      </c>
      <c r="G269" s="155">
        <v>0.66250301102676135</v>
      </c>
    </row>
    <row r="270" spans="1:7" ht="29.25" customHeight="1" x14ac:dyDescent="0.25">
      <c r="A270" s="150" t="s">
        <v>245</v>
      </c>
      <c r="B270" s="151" t="s">
        <v>246</v>
      </c>
      <c r="C270" s="152" t="s">
        <v>118</v>
      </c>
      <c r="D270" s="153">
        <v>0</v>
      </c>
      <c r="E270" s="154">
        <v>17.899999999999999</v>
      </c>
      <c r="F270" s="154">
        <v>0</v>
      </c>
      <c r="G270" s="155">
        <v>0</v>
      </c>
    </row>
    <row r="271" spans="1:7" ht="31.5" x14ac:dyDescent="0.25">
      <c r="A271" s="150" t="s">
        <v>124</v>
      </c>
      <c r="B271" s="151" t="s">
        <v>246</v>
      </c>
      <c r="C271" s="152" t="s">
        <v>125</v>
      </c>
      <c r="D271" s="153">
        <v>0</v>
      </c>
      <c r="E271" s="154">
        <v>17.899999999999999</v>
      </c>
      <c r="F271" s="154">
        <v>0</v>
      </c>
      <c r="G271" s="155">
        <v>0</v>
      </c>
    </row>
    <row r="272" spans="1:7" x14ac:dyDescent="0.25">
      <c r="A272" s="150" t="s">
        <v>247</v>
      </c>
      <c r="B272" s="151" t="s">
        <v>246</v>
      </c>
      <c r="C272" s="152" t="s">
        <v>125</v>
      </c>
      <c r="D272" s="153">
        <v>804</v>
      </c>
      <c r="E272" s="154">
        <v>17.899999999999999</v>
      </c>
      <c r="F272" s="154">
        <v>0</v>
      </c>
      <c r="G272" s="155">
        <v>0</v>
      </c>
    </row>
    <row r="273" spans="1:7" ht="154.5" customHeight="1" x14ac:dyDescent="0.25">
      <c r="A273" s="150" t="s">
        <v>194</v>
      </c>
      <c r="B273" s="151" t="s">
        <v>692</v>
      </c>
      <c r="C273" s="152" t="s">
        <v>118</v>
      </c>
      <c r="D273" s="153">
        <v>0</v>
      </c>
      <c r="E273" s="154">
        <v>2066.9369999999999</v>
      </c>
      <c r="F273" s="154">
        <v>1381.2107900000001</v>
      </c>
      <c r="G273" s="155">
        <v>0.66824039145847214</v>
      </c>
    </row>
    <row r="274" spans="1:7" ht="63" customHeight="1" x14ac:dyDescent="0.25">
      <c r="A274" s="150" t="s">
        <v>140</v>
      </c>
      <c r="B274" s="151" t="s">
        <v>692</v>
      </c>
      <c r="C274" s="152" t="s">
        <v>141</v>
      </c>
      <c r="D274" s="153">
        <v>0</v>
      </c>
      <c r="E274" s="154">
        <v>2066.9369999999999</v>
      </c>
      <c r="F274" s="154">
        <v>1381.2107900000001</v>
      </c>
      <c r="G274" s="155">
        <v>0.66824039145847214</v>
      </c>
    </row>
    <row r="275" spans="1:7" x14ac:dyDescent="0.25">
      <c r="A275" s="150" t="s">
        <v>247</v>
      </c>
      <c r="B275" s="151" t="s">
        <v>692</v>
      </c>
      <c r="C275" s="152" t="s">
        <v>141</v>
      </c>
      <c r="D275" s="153">
        <v>804</v>
      </c>
      <c r="E275" s="154">
        <v>2066.9369999999999</v>
      </c>
      <c r="F275" s="154">
        <v>1381.2107900000001</v>
      </c>
      <c r="G275" s="155">
        <v>0.66824039145847214</v>
      </c>
    </row>
    <row r="276" spans="1:7" ht="46.5" customHeight="1" x14ac:dyDescent="0.25">
      <c r="A276" s="158" t="s">
        <v>693</v>
      </c>
      <c r="B276" s="159" t="s">
        <v>248</v>
      </c>
      <c r="C276" s="160" t="s">
        <v>118</v>
      </c>
      <c r="D276" s="161">
        <v>0</v>
      </c>
      <c r="E276" s="162">
        <v>31918.185809999999</v>
      </c>
      <c r="F276" s="162">
        <v>16996.738989999998</v>
      </c>
      <c r="G276" s="163">
        <v>0.53250955712761416</v>
      </c>
    </row>
    <row r="277" spans="1:7" ht="47.25" x14ac:dyDescent="0.25">
      <c r="A277" s="150" t="s">
        <v>694</v>
      </c>
      <c r="B277" s="151" t="s">
        <v>249</v>
      </c>
      <c r="C277" s="152" t="s">
        <v>118</v>
      </c>
      <c r="D277" s="153">
        <v>0</v>
      </c>
      <c r="E277" s="154">
        <v>599.81200000000001</v>
      </c>
      <c r="F277" s="154">
        <v>103.449</v>
      </c>
      <c r="G277" s="155">
        <v>0.17246904029929377</v>
      </c>
    </row>
    <row r="278" spans="1:7" ht="47.25" x14ac:dyDescent="0.25">
      <c r="A278" s="150" t="s">
        <v>695</v>
      </c>
      <c r="B278" s="151" t="s">
        <v>696</v>
      </c>
      <c r="C278" s="152" t="s">
        <v>118</v>
      </c>
      <c r="D278" s="153">
        <v>0</v>
      </c>
      <c r="E278" s="154">
        <v>381.82</v>
      </c>
      <c r="F278" s="154">
        <v>0</v>
      </c>
      <c r="G278" s="155">
        <v>0</v>
      </c>
    </row>
    <row r="279" spans="1:7" ht="47.25" x14ac:dyDescent="0.25">
      <c r="A279" s="150" t="s">
        <v>697</v>
      </c>
      <c r="B279" s="151" t="s">
        <v>698</v>
      </c>
      <c r="C279" s="152" t="s">
        <v>118</v>
      </c>
      <c r="D279" s="153">
        <v>0</v>
      </c>
      <c r="E279" s="154">
        <v>300</v>
      </c>
      <c r="F279" s="154">
        <v>0</v>
      </c>
      <c r="G279" s="155">
        <v>0</v>
      </c>
    </row>
    <row r="280" spans="1:7" ht="31.5" x14ac:dyDescent="0.25">
      <c r="A280" s="150" t="s">
        <v>400</v>
      </c>
      <c r="B280" s="151" t="s">
        <v>698</v>
      </c>
      <c r="C280" s="152" t="s">
        <v>401</v>
      </c>
      <c r="D280" s="153">
        <v>0</v>
      </c>
      <c r="E280" s="154">
        <v>300</v>
      </c>
      <c r="F280" s="154">
        <v>0</v>
      </c>
      <c r="G280" s="155">
        <v>0</v>
      </c>
    </row>
    <row r="281" spans="1:7" x14ac:dyDescent="0.25">
      <c r="A281" s="150" t="s">
        <v>150</v>
      </c>
      <c r="B281" s="151" t="s">
        <v>698</v>
      </c>
      <c r="C281" s="152" t="s">
        <v>401</v>
      </c>
      <c r="D281" s="153">
        <v>702</v>
      </c>
      <c r="E281" s="154">
        <v>300</v>
      </c>
      <c r="F281" s="154">
        <v>0</v>
      </c>
      <c r="G281" s="155">
        <v>0</v>
      </c>
    </row>
    <row r="282" spans="1:7" ht="110.25" x14ac:dyDescent="0.25">
      <c r="A282" s="150" t="s">
        <v>699</v>
      </c>
      <c r="B282" s="151" t="s">
        <v>700</v>
      </c>
      <c r="C282" s="152" t="s">
        <v>118</v>
      </c>
      <c r="D282" s="153">
        <v>0</v>
      </c>
      <c r="E282" s="154">
        <v>81.819999999999993</v>
      </c>
      <c r="F282" s="154">
        <v>0</v>
      </c>
      <c r="G282" s="155">
        <v>0</v>
      </c>
    </row>
    <row r="283" spans="1:7" ht="31.5" x14ac:dyDescent="0.25">
      <c r="A283" s="150" t="s">
        <v>400</v>
      </c>
      <c r="B283" s="151" t="s">
        <v>700</v>
      </c>
      <c r="C283" s="152" t="s">
        <v>401</v>
      </c>
      <c r="D283" s="153">
        <v>0</v>
      </c>
      <c r="E283" s="154">
        <v>81.819999999999993</v>
      </c>
      <c r="F283" s="154">
        <v>0</v>
      </c>
      <c r="G283" s="155">
        <v>0</v>
      </c>
    </row>
    <row r="284" spans="1:7" x14ac:dyDescent="0.25">
      <c r="A284" s="150" t="s">
        <v>223</v>
      </c>
      <c r="B284" s="151" t="s">
        <v>700</v>
      </c>
      <c r="C284" s="152" t="s">
        <v>401</v>
      </c>
      <c r="D284" s="153">
        <v>801</v>
      </c>
      <c r="E284" s="154">
        <v>81.819999999999993</v>
      </c>
      <c r="F284" s="154">
        <v>0</v>
      </c>
      <c r="G284" s="155">
        <v>0</v>
      </c>
    </row>
    <row r="285" spans="1:7" ht="63" x14ac:dyDescent="0.25">
      <c r="A285" s="150" t="s">
        <v>250</v>
      </c>
      <c r="B285" s="151" t="s">
        <v>251</v>
      </c>
      <c r="C285" s="152" t="s">
        <v>118</v>
      </c>
      <c r="D285" s="153">
        <v>0</v>
      </c>
      <c r="E285" s="154">
        <v>114.54300000000001</v>
      </c>
      <c r="F285" s="154">
        <v>0</v>
      </c>
      <c r="G285" s="155">
        <v>0</v>
      </c>
    </row>
    <row r="286" spans="1:7" ht="29.25" customHeight="1" x14ac:dyDescent="0.25">
      <c r="A286" s="150" t="s">
        <v>252</v>
      </c>
      <c r="B286" s="151" t="s">
        <v>253</v>
      </c>
      <c r="C286" s="152" t="s">
        <v>118</v>
      </c>
      <c r="D286" s="153">
        <v>0</v>
      </c>
      <c r="E286" s="154">
        <v>114.54300000000001</v>
      </c>
      <c r="F286" s="154">
        <v>0</v>
      </c>
      <c r="G286" s="155">
        <v>0</v>
      </c>
    </row>
    <row r="287" spans="1:7" ht="31.5" x14ac:dyDescent="0.25">
      <c r="A287" s="150" t="s">
        <v>124</v>
      </c>
      <c r="B287" s="151" t="s">
        <v>253</v>
      </c>
      <c r="C287" s="152" t="s">
        <v>125</v>
      </c>
      <c r="D287" s="153">
        <v>0</v>
      </c>
      <c r="E287" s="154">
        <v>4.2</v>
      </c>
      <c r="F287" s="154">
        <v>0</v>
      </c>
      <c r="G287" s="155">
        <v>0</v>
      </c>
    </row>
    <row r="288" spans="1:7" x14ac:dyDescent="0.25">
      <c r="A288" s="150" t="s">
        <v>254</v>
      </c>
      <c r="B288" s="151" t="s">
        <v>253</v>
      </c>
      <c r="C288" s="152" t="s">
        <v>125</v>
      </c>
      <c r="D288" s="153">
        <v>113</v>
      </c>
      <c r="E288" s="154">
        <v>4.2</v>
      </c>
      <c r="F288" s="154">
        <v>0</v>
      </c>
      <c r="G288" s="155">
        <v>0</v>
      </c>
    </row>
    <row r="289" spans="1:7" ht="14.25" customHeight="1" x14ac:dyDescent="0.25">
      <c r="A289" s="150" t="s">
        <v>142</v>
      </c>
      <c r="B289" s="151" t="s">
        <v>253</v>
      </c>
      <c r="C289" s="152" t="s">
        <v>143</v>
      </c>
      <c r="D289" s="153">
        <v>0</v>
      </c>
      <c r="E289" s="154">
        <v>110.343</v>
      </c>
      <c r="F289" s="154">
        <v>0</v>
      </c>
      <c r="G289" s="155">
        <v>0</v>
      </c>
    </row>
    <row r="290" spans="1:7" x14ac:dyDescent="0.25">
      <c r="A290" s="150" t="s">
        <v>254</v>
      </c>
      <c r="B290" s="151" t="s">
        <v>253</v>
      </c>
      <c r="C290" s="152" t="s">
        <v>143</v>
      </c>
      <c r="D290" s="153">
        <v>113</v>
      </c>
      <c r="E290" s="154">
        <v>110.343</v>
      </c>
      <c r="F290" s="154">
        <v>0</v>
      </c>
      <c r="G290" s="155">
        <v>0</v>
      </c>
    </row>
    <row r="291" spans="1:7" ht="44.25" customHeight="1" x14ac:dyDescent="0.25">
      <c r="A291" s="150" t="s">
        <v>255</v>
      </c>
      <c r="B291" s="151" t="s">
        <v>256</v>
      </c>
      <c r="C291" s="152" t="s">
        <v>118</v>
      </c>
      <c r="D291" s="153">
        <v>0</v>
      </c>
      <c r="E291" s="154">
        <v>103.449</v>
      </c>
      <c r="F291" s="154">
        <v>103.449</v>
      </c>
      <c r="G291" s="155">
        <v>1</v>
      </c>
    </row>
    <row r="292" spans="1:7" ht="47.25" x14ac:dyDescent="0.25">
      <c r="A292" s="150" t="s">
        <v>257</v>
      </c>
      <c r="B292" s="151" t="s">
        <v>258</v>
      </c>
      <c r="C292" s="152" t="s">
        <v>118</v>
      </c>
      <c r="D292" s="153">
        <v>0</v>
      </c>
      <c r="E292" s="154">
        <v>103.449</v>
      </c>
      <c r="F292" s="154">
        <v>103.449</v>
      </c>
      <c r="G292" s="155">
        <v>1</v>
      </c>
    </row>
    <row r="293" spans="1:7" x14ac:dyDescent="0.25">
      <c r="A293" s="150" t="s">
        <v>142</v>
      </c>
      <c r="B293" s="151" t="s">
        <v>258</v>
      </c>
      <c r="C293" s="152" t="s">
        <v>143</v>
      </c>
      <c r="D293" s="153">
        <v>0</v>
      </c>
      <c r="E293" s="154">
        <v>103.449</v>
      </c>
      <c r="F293" s="154">
        <v>103.449</v>
      </c>
      <c r="G293" s="155">
        <v>1</v>
      </c>
    </row>
    <row r="294" spans="1:7" x14ac:dyDescent="0.25">
      <c r="A294" s="150" t="s">
        <v>254</v>
      </c>
      <c r="B294" s="151" t="s">
        <v>258</v>
      </c>
      <c r="C294" s="152" t="s">
        <v>143</v>
      </c>
      <c r="D294" s="153">
        <v>113</v>
      </c>
      <c r="E294" s="154">
        <v>103.449</v>
      </c>
      <c r="F294" s="154">
        <v>103.449</v>
      </c>
      <c r="G294" s="155">
        <v>1</v>
      </c>
    </row>
    <row r="295" spans="1:7" ht="47.25" x14ac:dyDescent="0.25">
      <c r="A295" s="150" t="s">
        <v>701</v>
      </c>
      <c r="B295" s="151" t="s">
        <v>259</v>
      </c>
      <c r="C295" s="152" t="s">
        <v>118</v>
      </c>
      <c r="D295" s="153">
        <v>0</v>
      </c>
      <c r="E295" s="154">
        <v>2948.3364999999999</v>
      </c>
      <c r="F295" s="154">
        <v>2069.88139</v>
      </c>
      <c r="G295" s="155">
        <v>0.70205059361439914</v>
      </c>
    </row>
    <row r="296" spans="1:7" ht="31.5" x14ac:dyDescent="0.25">
      <c r="A296" s="150" t="s">
        <v>702</v>
      </c>
      <c r="B296" s="151" t="s">
        <v>703</v>
      </c>
      <c r="C296" s="152" t="s">
        <v>118</v>
      </c>
      <c r="D296" s="153">
        <v>0</v>
      </c>
      <c r="E296" s="154">
        <v>665.53650000000005</v>
      </c>
      <c r="F296" s="154">
        <v>500</v>
      </c>
      <c r="G296" s="155">
        <v>0.75127359656457615</v>
      </c>
    </row>
    <row r="297" spans="1:7" ht="63" x14ac:dyDescent="0.25">
      <c r="A297" s="150" t="s">
        <v>704</v>
      </c>
      <c r="B297" s="151" t="s">
        <v>705</v>
      </c>
      <c r="C297" s="152" t="s">
        <v>118</v>
      </c>
      <c r="D297" s="153">
        <v>0</v>
      </c>
      <c r="E297" s="154">
        <v>665.53650000000005</v>
      </c>
      <c r="F297" s="154">
        <v>500</v>
      </c>
      <c r="G297" s="155">
        <v>0.75127359656457615</v>
      </c>
    </row>
    <row r="298" spans="1:7" ht="28.5" customHeight="1" x14ac:dyDescent="0.25">
      <c r="A298" s="150" t="s">
        <v>124</v>
      </c>
      <c r="B298" s="151" t="s">
        <v>705</v>
      </c>
      <c r="C298" s="152" t="s">
        <v>125</v>
      </c>
      <c r="D298" s="153">
        <v>0</v>
      </c>
      <c r="E298" s="154">
        <v>665.53650000000005</v>
      </c>
      <c r="F298" s="154">
        <v>500</v>
      </c>
      <c r="G298" s="155">
        <v>0.75127359656457615</v>
      </c>
    </row>
    <row r="299" spans="1:7" x14ac:dyDescent="0.25">
      <c r="A299" s="150" t="s">
        <v>706</v>
      </c>
      <c r="B299" s="151" t="s">
        <v>705</v>
      </c>
      <c r="C299" s="152" t="s">
        <v>125</v>
      </c>
      <c r="D299" s="153">
        <v>605</v>
      </c>
      <c r="E299" s="154">
        <v>665.53650000000005</v>
      </c>
      <c r="F299" s="154">
        <v>500</v>
      </c>
      <c r="G299" s="155">
        <v>0.75127359656457615</v>
      </c>
    </row>
    <row r="300" spans="1:7" ht="31.5" x14ac:dyDescent="0.25">
      <c r="A300" s="150" t="s">
        <v>260</v>
      </c>
      <c r="B300" s="151" t="s">
        <v>261</v>
      </c>
      <c r="C300" s="152" t="s">
        <v>118</v>
      </c>
      <c r="D300" s="153">
        <v>0</v>
      </c>
      <c r="E300" s="154">
        <v>2282.8000000000002</v>
      </c>
      <c r="F300" s="154">
        <v>1569.88139</v>
      </c>
      <c r="G300" s="155">
        <v>0.68769992553005077</v>
      </c>
    </row>
    <row r="301" spans="1:7" ht="78.75" x14ac:dyDescent="0.25">
      <c r="A301" s="150" t="s">
        <v>262</v>
      </c>
      <c r="B301" s="151" t="s">
        <v>263</v>
      </c>
      <c r="C301" s="152" t="s">
        <v>118</v>
      </c>
      <c r="D301" s="153">
        <v>0</v>
      </c>
      <c r="E301" s="154">
        <v>2282.8000000000002</v>
      </c>
      <c r="F301" s="154">
        <v>1569.88139</v>
      </c>
      <c r="G301" s="155">
        <v>0.68769992553005077</v>
      </c>
    </row>
    <row r="302" spans="1:7" ht="31.5" x14ac:dyDescent="0.25">
      <c r="A302" s="150" t="s">
        <v>124</v>
      </c>
      <c r="B302" s="151" t="s">
        <v>263</v>
      </c>
      <c r="C302" s="152" t="s">
        <v>125</v>
      </c>
      <c r="D302" s="153">
        <v>0</v>
      </c>
      <c r="E302" s="154">
        <v>2282.8000000000002</v>
      </c>
      <c r="F302" s="154">
        <v>1569.88139</v>
      </c>
      <c r="G302" s="155">
        <v>0.68769992553005077</v>
      </c>
    </row>
    <row r="303" spans="1:7" x14ac:dyDescent="0.25">
      <c r="A303" s="150" t="s">
        <v>264</v>
      </c>
      <c r="B303" s="151" t="s">
        <v>263</v>
      </c>
      <c r="C303" s="152" t="s">
        <v>125</v>
      </c>
      <c r="D303" s="153">
        <v>405</v>
      </c>
      <c r="E303" s="154">
        <v>2282.8000000000002</v>
      </c>
      <c r="F303" s="154">
        <v>1569.88139</v>
      </c>
      <c r="G303" s="155">
        <v>0.68769992553005077</v>
      </c>
    </row>
    <row r="304" spans="1:7" ht="47.25" x14ac:dyDescent="0.25">
      <c r="A304" s="150" t="s">
        <v>707</v>
      </c>
      <c r="B304" s="151" t="s">
        <v>265</v>
      </c>
      <c r="C304" s="152" t="s">
        <v>118</v>
      </c>
      <c r="D304" s="153">
        <v>0</v>
      </c>
      <c r="E304" s="154">
        <v>267.10700000000003</v>
      </c>
      <c r="F304" s="154">
        <v>237.25700000000001</v>
      </c>
      <c r="G304" s="155">
        <v>0.88824703208826428</v>
      </c>
    </row>
    <row r="305" spans="1:7" ht="47.25" x14ac:dyDescent="0.25">
      <c r="A305" s="150" t="s">
        <v>266</v>
      </c>
      <c r="B305" s="151" t="s">
        <v>267</v>
      </c>
      <c r="C305" s="152" t="s">
        <v>118</v>
      </c>
      <c r="D305" s="153">
        <v>0</v>
      </c>
      <c r="E305" s="154">
        <v>264.10700000000003</v>
      </c>
      <c r="F305" s="154">
        <v>237.25700000000001</v>
      </c>
      <c r="G305" s="155">
        <v>0.89833665900563031</v>
      </c>
    </row>
    <row r="306" spans="1:7" ht="63" x14ac:dyDescent="0.25">
      <c r="A306" s="150" t="s">
        <v>205</v>
      </c>
      <c r="B306" s="151" t="s">
        <v>268</v>
      </c>
      <c r="C306" s="152" t="s">
        <v>118</v>
      </c>
      <c r="D306" s="153">
        <v>0</v>
      </c>
      <c r="E306" s="154">
        <v>264.10700000000003</v>
      </c>
      <c r="F306" s="154">
        <v>237.25700000000001</v>
      </c>
      <c r="G306" s="155">
        <v>0.89833665900563031</v>
      </c>
    </row>
    <row r="307" spans="1:7" ht="31.5" x14ac:dyDescent="0.25">
      <c r="A307" s="150" t="s">
        <v>124</v>
      </c>
      <c r="B307" s="151" t="s">
        <v>268</v>
      </c>
      <c r="C307" s="152" t="s">
        <v>125</v>
      </c>
      <c r="D307" s="153">
        <v>0</v>
      </c>
      <c r="E307" s="154">
        <v>264.10700000000003</v>
      </c>
      <c r="F307" s="154">
        <v>237.25700000000001</v>
      </c>
      <c r="G307" s="155">
        <v>0.89833665900563031</v>
      </c>
    </row>
    <row r="308" spans="1:7" x14ac:dyDescent="0.25">
      <c r="A308" s="150" t="s">
        <v>126</v>
      </c>
      <c r="B308" s="151" t="s">
        <v>268</v>
      </c>
      <c r="C308" s="152" t="s">
        <v>125</v>
      </c>
      <c r="D308" s="153">
        <v>701</v>
      </c>
      <c r="E308" s="154">
        <v>0</v>
      </c>
      <c r="F308" s="154">
        <v>0</v>
      </c>
      <c r="G308" s="155">
        <v>0</v>
      </c>
    </row>
    <row r="309" spans="1:7" x14ac:dyDescent="0.25">
      <c r="A309" s="150" t="s">
        <v>150</v>
      </c>
      <c r="B309" s="151" t="s">
        <v>268</v>
      </c>
      <c r="C309" s="152" t="s">
        <v>125</v>
      </c>
      <c r="D309" s="153">
        <v>702</v>
      </c>
      <c r="E309" s="154">
        <v>178.62700000000001</v>
      </c>
      <c r="F309" s="154">
        <v>167.477</v>
      </c>
      <c r="G309" s="155">
        <v>0.93757942528285199</v>
      </c>
    </row>
    <row r="310" spans="1:7" s="62" customFormat="1" x14ac:dyDescent="0.25">
      <c r="A310" s="150" t="s">
        <v>190</v>
      </c>
      <c r="B310" s="151" t="s">
        <v>268</v>
      </c>
      <c r="C310" s="152" t="s">
        <v>125</v>
      </c>
      <c r="D310" s="153">
        <v>703</v>
      </c>
      <c r="E310" s="154">
        <v>39</v>
      </c>
      <c r="F310" s="154">
        <v>39</v>
      </c>
      <c r="G310" s="155">
        <v>1</v>
      </c>
    </row>
    <row r="311" spans="1:7" x14ac:dyDescent="0.25">
      <c r="A311" s="150" t="s">
        <v>201</v>
      </c>
      <c r="B311" s="151" t="s">
        <v>268</v>
      </c>
      <c r="C311" s="152" t="s">
        <v>125</v>
      </c>
      <c r="D311" s="153">
        <v>709</v>
      </c>
      <c r="E311" s="154">
        <v>15.7</v>
      </c>
      <c r="F311" s="154">
        <v>0</v>
      </c>
      <c r="G311" s="155">
        <v>0</v>
      </c>
    </row>
    <row r="312" spans="1:7" x14ac:dyDescent="0.25">
      <c r="A312" s="150" t="s">
        <v>223</v>
      </c>
      <c r="B312" s="151" t="s">
        <v>268</v>
      </c>
      <c r="C312" s="152" t="s">
        <v>125</v>
      </c>
      <c r="D312" s="153">
        <v>801</v>
      </c>
      <c r="E312" s="154">
        <v>30.78</v>
      </c>
      <c r="F312" s="154">
        <v>30.78</v>
      </c>
      <c r="G312" s="155">
        <v>1</v>
      </c>
    </row>
    <row r="313" spans="1:7" ht="63" x14ac:dyDescent="0.25">
      <c r="A313" s="150" t="s">
        <v>269</v>
      </c>
      <c r="B313" s="151" t="s">
        <v>270</v>
      </c>
      <c r="C313" s="152" t="s">
        <v>118</v>
      </c>
      <c r="D313" s="153">
        <v>0</v>
      </c>
      <c r="E313" s="154">
        <v>3</v>
      </c>
      <c r="F313" s="154">
        <v>0</v>
      </c>
      <c r="G313" s="155">
        <v>0</v>
      </c>
    </row>
    <row r="314" spans="1:7" ht="59.25" customHeight="1" x14ac:dyDescent="0.25">
      <c r="A314" s="150" t="s">
        <v>205</v>
      </c>
      <c r="B314" s="151" t="s">
        <v>271</v>
      </c>
      <c r="C314" s="152" t="s">
        <v>118</v>
      </c>
      <c r="D314" s="153">
        <v>0</v>
      </c>
      <c r="E314" s="154">
        <v>3</v>
      </c>
      <c r="F314" s="154">
        <v>0</v>
      </c>
      <c r="G314" s="155">
        <v>0</v>
      </c>
    </row>
    <row r="315" spans="1:7" ht="15.75" customHeight="1" x14ac:dyDescent="0.25">
      <c r="A315" s="150" t="s">
        <v>124</v>
      </c>
      <c r="B315" s="151" t="s">
        <v>271</v>
      </c>
      <c r="C315" s="152" t="s">
        <v>125</v>
      </c>
      <c r="D315" s="153">
        <v>0</v>
      </c>
      <c r="E315" s="154">
        <v>3</v>
      </c>
      <c r="F315" s="154">
        <v>0</v>
      </c>
      <c r="G315" s="155">
        <v>0</v>
      </c>
    </row>
    <row r="316" spans="1:7" ht="63" x14ac:dyDescent="0.25">
      <c r="A316" s="150" t="s">
        <v>272</v>
      </c>
      <c r="B316" s="151" t="s">
        <v>271</v>
      </c>
      <c r="C316" s="152" t="s">
        <v>125</v>
      </c>
      <c r="D316" s="153">
        <v>104</v>
      </c>
      <c r="E316" s="154">
        <v>3</v>
      </c>
      <c r="F316" s="154">
        <v>0</v>
      </c>
      <c r="G316" s="155">
        <v>0</v>
      </c>
    </row>
    <row r="317" spans="1:7" ht="15.75" customHeight="1" x14ac:dyDescent="0.25">
      <c r="A317" s="150" t="s">
        <v>708</v>
      </c>
      <c r="B317" s="151" t="s">
        <v>273</v>
      </c>
      <c r="C317" s="152" t="s">
        <v>118</v>
      </c>
      <c r="D317" s="153">
        <v>0</v>
      </c>
      <c r="E317" s="154">
        <v>27532.93031</v>
      </c>
      <c r="F317" s="154">
        <v>14586.151599999999</v>
      </c>
      <c r="G317" s="155">
        <v>0.52977112990774866</v>
      </c>
    </row>
    <row r="318" spans="1:7" ht="31.5" x14ac:dyDescent="0.25">
      <c r="A318" s="150" t="s">
        <v>274</v>
      </c>
      <c r="B318" s="151" t="s">
        <v>275</v>
      </c>
      <c r="C318" s="152" t="s">
        <v>118</v>
      </c>
      <c r="D318" s="153">
        <v>0</v>
      </c>
      <c r="E318" s="154">
        <v>9438.836150000001</v>
      </c>
      <c r="F318" s="154">
        <v>6364.4468200000001</v>
      </c>
      <c r="G318" s="155">
        <v>0.67428300680905451</v>
      </c>
    </row>
    <row r="319" spans="1:7" ht="27" customHeight="1" x14ac:dyDescent="0.25">
      <c r="A319" s="150" t="s">
        <v>199</v>
      </c>
      <c r="B319" s="151" t="s">
        <v>276</v>
      </c>
      <c r="C319" s="152" t="s">
        <v>118</v>
      </c>
      <c r="D319" s="153">
        <v>0</v>
      </c>
      <c r="E319" s="154">
        <v>774.05648999999994</v>
      </c>
      <c r="F319" s="154">
        <v>447.38833</v>
      </c>
      <c r="G319" s="155">
        <v>0.57797891469135543</v>
      </c>
    </row>
    <row r="320" spans="1:7" ht="15.75" customHeight="1" x14ac:dyDescent="0.25">
      <c r="A320" s="150" t="s">
        <v>140</v>
      </c>
      <c r="B320" s="151" t="s">
        <v>276</v>
      </c>
      <c r="C320" s="152" t="s">
        <v>141</v>
      </c>
      <c r="D320" s="153">
        <v>0</v>
      </c>
      <c r="E320" s="154">
        <v>738.36898999999994</v>
      </c>
      <c r="F320" s="154">
        <v>424.70290999999997</v>
      </c>
      <c r="G320" s="155">
        <v>0.5751906103207286</v>
      </c>
    </row>
    <row r="321" spans="1:7" ht="31.5" customHeight="1" x14ac:dyDescent="0.25">
      <c r="A321" s="150" t="s">
        <v>277</v>
      </c>
      <c r="B321" s="151" t="s">
        <v>276</v>
      </c>
      <c r="C321" s="152" t="s">
        <v>141</v>
      </c>
      <c r="D321" s="153">
        <v>505</v>
      </c>
      <c r="E321" s="154">
        <v>738.36898999999994</v>
      </c>
      <c r="F321" s="154">
        <v>424.70290999999997</v>
      </c>
      <c r="G321" s="155">
        <v>0.5751906103207286</v>
      </c>
    </row>
    <row r="322" spans="1:7" ht="31.5" x14ac:dyDescent="0.25">
      <c r="A322" s="150" t="s">
        <v>124</v>
      </c>
      <c r="B322" s="151" t="s">
        <v>276</v>
      </c>
      <c r="C322" s="152" t="s">
        <v>125</v>
      </c>
      <c r="D322" s="153">
        <v>0</v>
      </c>
      <c r="E322" s="154">
        <v>35.6875</v>
      </c>
      <c r="F322" s="154">
        <v>22.685419999999997</v>
      </c>
      <c r="G322" s="155">
        <v>0.63566851138353764</v>
      </c>
    </row>
    <row r="323" spans="1:7" ht="29.25" customHeight="1" x14ac:dyDescent="0.25">
      <c r="A323" s="150" t="s">
        <v>277</v>
      </c>
      <c r="B323" s="151" t="s">
        <v>276</v>
      </c>
      <c r="C323" s="152" t="s">
        <v>125</v>
      </c>
      <c r="D323" s="153">
        <v>505</v>
      </c>
      <c r="E323" s="154">
        <v>35.6875</v>
      </c>
      <c r="F323" s="154">
        <v>22.685419999999997</v>
      </c>
      <c r="G323" s="155">
        <v>0.63566851138353764</v>
      </c>
    </row>
    <row r="324" spans="1:7" ht="15.75" customHeight="1" x14ac:dyDescent="0.25">
      <c r="A324" s="150" t="s">
        <v>194</v>
      </c>
      <c r="B324" s="151" t="s">
        <v>709</v>
      </c>
      <c r="C324" s="152" t="s">
        <v>118</v>
      </c>
      <c r="D324" s="153">
        <v>0</v>
      </c>
      <c r="E324" s="154">
        <v>8664.7796600000001</v>
      </c>
      <c r="F324" s="154">
        <v>5917.0584900000003</v>
      </c>
      <c r="G324" s="155">
        <v>0.68288620394070121</v>
      </c>
    </row>
    <row r="325" spans="1:7" ht="61.5" customHeight="1" x14ac:dyDescent="0.25">
      <c r="A325" s="150" t="s">
        <v>140</v>
      </c>
      <c r="B325" s="151" t="s">
        <v>709</v>
      </c>
      <c r="C325" s="152" t="s">
        <v>141</v>
      </c>
      <c r="D325" s="153">
        <v>0</v>
      </c>
      <c r="E325" s="154">
        <v>8664.7796600000001</v>
      </c>
      <c r="F325" s="154">
        <v>5917.0584900000003</v>
      </c>
      <c r="G325" s="155">
        <v>0.68288620394070121</v>
      </c>
    </row>
    <row r="326" spans="1:7" ht="15.75" customHeight="1" x14ac:dyDescent="0.25">
      <c r="A326" s="150" t="s">
        <v>277</v>
      </c>
      <c r="B326" s="151" t="s">
        <v>709</v>
      </c>
      <c r="C326" s="152" t="s">
        <v>141</v>
      </c>
      <c r="D326" s="153">
        <v>505</v>
      </c>
      <c r="E326" s="154">
        <v>8664.7796600000001</v>
      </c>
      <c r="F326" s="154">
        <v>5917.0584900000003</v>
      </c>
      <c r="G326" s="155">
        <v>0.68288620394070121</v>
      </c>
    </row>
    <row r="327" spans="1:7" ht="31.5" x14ac:dyDescent="0.25">
      <c r="A327" s="150" t="s">
        <v>278</v>
      </c>
      <c r="B327" s="151" t="s">
        <v>279</v>
      </c>
      <c r="C327" s="152" t="s">
        <v>118</v>
      </c>
      <c r="D327" s="153">
        <v>0</v>
      </c>
      <c r="E327" s="154">
        <v>12078.6</v>
      </c>
      <c r="F327" s="154">
        <v>8221.70478</v>
      </c>
      <c r="G327" s="155">
        <v>0.68068358750186286</v>
      </c>
    </row>
    <row r="328" spans="1:7" ht="47.25" x14ac:dyDescent="0.25">
      <c r="A328" s="150" t="s">
        <v>280</v>
      </c>
      <c r="B328" s="151" t="s">
        <v>281</v>
      </c>
      <c r="C328" s="152" t="s">
        <v>118</v>
      </c>
      <c r="D328" s="153">
        <v>0</v>
      </c>
      <c r="E328" s="154">
        <v>12078.6</v>
      </c>
      <c r="F328" s="154">
        <v>8221.70478</v>
      </c>
      <c r="G328" s="155">
        <v>0.68068358750186286</v>
      </c>
    </row>
    <row r="329" spans="1:7" ht="61.5" customHeight="1" x14ac:dyDescent="0.25">
      <c r="A329" s="150" t="s">
        <v>140</v>
      </c>
      <c r="B329" s="151" t="s">
        <v>281</v>
      </c>
      <c r="C329" s="152" t="s">
        <v>141</v>
      </c>
      <c r="D329" s="153">
        <v>0</v>
      </c>
      <c r="E329" s="154">
        <v>1190.7</v>
      </c>
      <c r="F329" s="154">
        <v>856.39091000000008</v>
      </c>
      <c r="G329" s="155">
        <v>0.71923314856806919</v>
      </c>
    </row>
    <row r="330" spans="1:7" ht="31.5" x14ac:dyDescent="0.25">
      <c r="A330" s="150" t="s">
        <v>277</v>
      </c>
      <c r="B330" s="151" t="s">
        <v>281</v>
      </c>
      <c r="C330" s="152" t="s">
        <v>141</v>
      </c>
      <c r="D330" s="153">
        <v>505</v>
      </c>
      <c r="E330" s="154">
        <v>1190.7</v>
      </c>
      <c r="F330" s="154">
        <v>856.39091000000008</v>
      </c>
      <c r="G330" s="155">
        <v>0.71923314856806919</v>
      </c>
    </row>
    <row r="331" spans="1:7" ht="31.5" x14ac:dyDescent="0.25">
      <c r="A331" s="150" t="s">
        <v>124</v>
      </c>
      <c r="B331" s="151" t="s">
        <v>281</v>
      </c>
      <c r="C331" s="152" t="s">
        <v>125</v>
      </c>
      <c r="D331" s="153">
        <v>0</v>
      </c>
      <c r="E331" s="154">
        <v>56.4</v>
      </c>
      <c r="F331" s="154">
        <v>56.4</v>
      </c>
      <c r="G331" s="155">
        <v>1</v>
      </c>
    </row>
    <row r="332" spans="1:7" ht="31.5" x14ac:dyDescent="0.25">
      <c r="A332" s="150" t="s">
        <v>277</v>
      </c>
      <c r="B332" s="151" t="s">
        <v>281</v>
      </c>
      <c r="C332" s="152" t="s">
        <v>125</v>
      </c>
      <c r="D332" s="153">
        <v>505</v>
      </c>
      <c r="E332" s="154">
        <v>56.4</v>
      </c>
      <c r="F332" s="154">
        <v>56.4</v>
      </c>
      <c r="G332" s="155">
        <v>1</v>
      </c>
    </row>
    <row r="333" spans="1:7" x14ac:dyDescent="0.25">
      <c r="A333" s="150" t="s">
        <v>142</v>
      </c>
      <c r="B333" s="151" t="s">
        <v>281</v>
      </c>
      <c r="C333" s="152" t="s">
        <v>143</v>
      </c>
      <c r="D333" s="153">
        <v>0</v>
      </c>
      <c r="E333" s="154">
        <v>10831.5</v>
      </c>
      <c r="F333" s="154">
        <v>7308.9138700000003</v>
      </c>
      <c r="G333" s="155">
        <v>0.67478316668974747</v>
      </c>
    </row>
    <row r="334" spans="1:7" x14ac:dyDescent="0.25">
      <c r="A334" s="150" t="s">
        <v>282</v>
      </c>
      <c r="B334" s="151" t="s">
        <v>281</v>
      </c>
      <c r="C334" s="152" t="s">
        <v>143</v>
      </c>
      <c r="D334" s="153">
        <v>1003</v>
      </c>
      <c r="E334" s="154">
        <v>10831.5</v>
      </c>
      <c r="F334" s="154">
        <v>7308.9138700000003</v>
      </c>
      <c r="G334" s="155">
        <v>0.67478316668974747</v>
      </c>
    </row>
    <row r="335" spans="1:7" ht="47.25" x14ac:dyDescent="0.25">
      <c r="A335" s="150" t="s">
        <v>710</v>
      </c>
      <c r="B335" s="151" t="s">
        <v>711</v>
      </c>
      <c r="C335" s="152" t="s">
        <v>118</v>
      </c>
      <c r="D335" s="153">
        <v>0</v>
      </c>
      <c r="E335" s="154">
        <v>6015.4941600000002</v>
      </c>
      <c r="F335" s="154">
        <v>0</v>
      </c>
      <c r="G335" s="155">
        <v>0</v>
      </c>
    </row>
    <row r="336" spans="1:7" ht="31.5" x14ac:dyDescent="0.25">
      <c r="A336" s="150" t="s">
        <v>712</v>
      </c>
      <c r="B336" s="151" t="s">
        <v>713</v>
      </c>
      <c r="C336" s="152" t="s">
        <v>118</v>
      </c>
      <c r="D336" s="153">
        <v>0</v>
      </c>
      <c r="E336" s="154">
        <v>6015.4941600000002</v>
      </c>
      <c r="F336" s="154">
        <v>0</v>
      </c>
      <c r="G336" s="155">
        <v>0</v>
      </c>
    </row>
    <row r="337" spans="1:7" ht="31.5" x14ac:dyDescent="0.25">
      <c r="A337" s="150" t="s">
        <v>124</v>
      </c>
      <c r="B337" s="151" t="s">
        <v>713</v>
      </c>
      <c r="C337" s="152" t="s">
        <v>125</v>
      </c>
      <c r="D337" s="153">
        <v>0</v>
      </c>
      <c r="E337" s="154">
        <v>6015.4941600000002</v>
      </c>
      <c r="F337" s="154">
        <v>0</v>
      </c>
      <c r="G337" s="155">
        <v>0</v>
      </c>
    </row>
    <row r="338" spans="1:7" x14ac:dyDescent="0.25">
      <c r="A338" s="150" t="s">
        <v>714</v>
      </c>
      <c r="B338" s="151" t="s">
        <v>713</v>
      </c>
      <c r="C338" s="152" t="s">
        <v>125</v>
      </c>
      <c r="D338" s="153">
        <v>503</v>
      </c>
      <c r="E338" s="154">
        <v>6015.4941600000002</v>
      </c>
      <c r="F338" s="154">
        <v>0</v>
      </c>
      <c r="G338" s="155">
        <v>0</v>
      </c>
    </row>
    <row r="339" spans="1:7" ht="47.25" x14ac:dyDescent="0.25">
      <c r="A339" s="150" t="s">
        <v>715</v>
      </c>
      <c r="B339" s="151" t="s">
        <v>283</v>
      </c>
      <c r="C339" s="152" t="s">
        <v>118</v>
      </c>
      <c r="D339" s="153">
        <v>0</v>
      </c>
      <c r="E339" s="154">
        <v>570</v>
      </c>
      <c r="F339" s="154">
        <v>0</v>
      </c>
      <c r="G339" s="155">
        <v>0</v>
      </c>
    </row>
    <row r="340" spans="1:7" ht="31.5" x14ac:dyDescent="0.25">
      <c r="A340" s="150" t="s">
        <v>284</v>
      </c>
      <c r="B340" s="151" t="s">
        <v>285</v>
      </c>
      <c r="C340" s="152" t="s">
        <v>118</v>
      </c>
      <c r="D340" s="153">
        <v>0</v>
      </c>
      <c r="E340" s="154">
        <v>570</v>
      </c>
      <c r="F340" s="154">
        <v>0</v>
      </c>
      <c r="G340" s="155">
        <v>0</v>
      </c>
    </row>
    <row r="341" spans="1:7" s="62" customFormat="1" ht="28.5" customHeight="1" x14ac:dyDescent="0.25">
      <c r="A341" s="150" t="s">
        <v>286</v>
      </c>
      <c r="B341" s="151" t="s">
        <v>287</v>
      </c>
      <c r="C341" s="152" t="s">
        <v>118</v>
      </c>
      <c r="D341" s="153">
        <v>0</v>
      </c>
      <c r="E341" s="154">
        <v>570</v>
      </c>
      <c r="F341" s="154">
        <v>0</v>
      </c>
      <c r="G341" s="155">
        <v>0</v>
      </c>
    </row>
    <row r="342" spans="1:7" ht="31.5" x14ac:dyDescent="0.25">
      <c r="A342" s="150" t="s">
        <v>124</v>
      </c>
      <c r="B342" s="151" t="s">
        <v>287</v>
      </c>
      <c r="C342" s="152" t="s">
        <v>125</v>
      </c>
      <c r="D342" s="153">
        <v>0</v>
      </c>
      <c r="E342" s="154">
        <v>570</v>
      </c>
      <c r="F342" s="154">
        <v>0</v>
      </c>
      <c r="G342" s="155">
        <v>0</v>
      </c>
    </row>
    <row r="343" spans="1:7" x14ac:dyDescent="0.25">
      <c r="A343" s="150" t="s">
        <v>288</v>
      </c>
      <c r="B343" s="151" t="s">
        <v>287</v>
      </c>
      <c r="C343" s="152" t="s">
        <v>125</v>
      </c>
      <c r="D343" s="153">
        <v>412</v>
      </c>
      <c r="E343" s="154">
        <v>570</v>
      </c>
      <c r="F343" s="154">
        <v>0</v>
      </c>
      <c r="G343" s="155">
        <v>0</v>
      </c>
    </row>
    <row r="344" spans="1:7" ht="47.25" x14ac:dyDescent="0.25">
      <c r="A344" s="158" t="s">
        <v>716</v>
      </c>
      <c r="B344" s="159" t="s">
        <v>289</v>
      </c>
      <c r="C344" s="160" t="s">
        <v>118</v>
      </c>
      <c r="D344" s="161">
        <v>0</v>
      </c>
      <c r="E344" s="162">
        <v>197883.49746000001</v>
      </c>
      <c r="F344" s="162">
        <v>153498.92061</v>
      </c>
      <c r="G344" s="163">
        <v>0.77570349513874015</v>
      </c>
    </row>
    <row r="345" spans="1:7" ht="59.25" customHeight="1" x14ac:dyDescent="0.25">
      <c r="A345" s="150" t="s">
        <v>717</v>
      </c>
      <c r="B345" s="151" t="s">
        <v>290</v>
      </c>
      <c r="C345" s="152" t="s">
        <v>118</v>
      </c>
      <c r="D345" s="153">
        <v>0</v>
      </c>
      <c r="E345" s="154">
        <v>49878.497459999999</v>
      </c>
      <c r="F345" s="154">
        <v>34501.767610000003</v>
      </c>
      <c r="G345" s="155">
        <v>0.69171625784575108</v>
      </c>
    </row>
    <row r="346" spans="1:7" ht="78.75" x14ac:dyDescent="0.25">
      <c r="A346" s="150" t="s">
        <v>291</v>
      </c>
      <c r="B346" s="151" t="s">
        <v>292</v>
      </c>
      <c r="C346" s="152" t="s">
        <v>118</v>
      </c>
      <c r="D346" s="153">
        <v>0</v>
      </c>
      <c r="E346" s="154">
        <v>49878.497459999999</v>
      </c>
      <c r="F346" s="154">
        <v>34501.767610000003</v>
      </c>
      <c r="G346" s="155">
        <v>0.69171625784575108</v>
      </c>
    </row>
    <row r="347" spans="1:7" ht="31.5" x14ac:dyDescent="0.25">
      <c r="A347" s="150" t="s">
        <v>131</v>
      </c>
      <c r="B347" s="151" t="s">
        <v>293</v>
      </c>
      <c r="C347" s="152" t="s">
        <v>118</v>
      </c>
      <c r="D347" s="153">
        <v>0</v>
      </c>
      <c r="E347" s="154">
        <v>68.114000000000004</v>
      </c>
      <c r="F347" s="154">
        <v>32.113999999999997</v>
      </c>
      <c r="G347" s="155">
        <v>0.471474293096867</v>
      </c>
    </row>
    <row r="348" spans="1:7" ht="31.5" x14ac:dyDescent="0.25">
      <c r="A348" s="150" t="s">
        <v>124</v>
      </c>
      <c r="B348" s="151" t="s">
        <v>293</v>
      </c>
      <c r="C348" s="152" t="s">
        <v>125</v>
      </c>
      <c r="D348" s="153">
        <v>0</v>
      </c>
      <c r="E348" s="154">
        <v>68.114000000000004</v>
      </c>
      <c r="F348" s="154">
        <v>32.113999999999997</v>
      </c>
      <c r="G348" s="155">
        <v>0.471474293096867</v>
      </c>
    </row>
    <row r="349" spans="1:7" ht="16.5" customHeight="1" x14ac:dyDescent="0.25">
      <c r="A349" s="150" t="s">
        <v>133</v>
      </c>
      <c r="B349" s="151" t="s">
        <v>293</v>
      </c>
      <c r="C349" s="152" t="s">
        <v>125</v>
      </c>
      <c r="D349" s="153">
        <v>705</v>
      </c>
      <c r="E349" s="154">
        <v>68.114000000000004</v>
      </c>
      <c r="F349" s="154">
        <v>32.113999999999997</v>
      </c>
      <c r="G349" s="155">
        <v>0.471474293096867</v>
      </c>
    </row>
    <row r="350" spans="1:7" ht="31.5" x14ac:dyDescent="0.25">
      <c r="A350" s="150" t="s">
        <v>245</v>
      </c>
      <c r="B350" s="151" t="s">
        <v>294</v>
      </c>
      <c r="C350" s="152" t="s">
        <v>118</v>
      </c>
      <c r="D350" s="153">
        <v>0</v>
      </c>
      <c r="E350" s="154">
        <v>3941.0244600000001</v>
      </c>
      <c r="F350" s="154">
        <v>2157.8503999999998</v>
      </c>
      <c r="G350" s="155">
        <v>0.54753539895563097</v>
      </c>
    </row>
    <row r="351" spans="1:7" ht="61.5" customHeight="1" x14ac:dyDescent="0.25">
      <c r="A351" s="150" t="s">
        <v>140</v>
      </c>
      <c r="B351" s="151" t="s">
        <v>294</v>
      </c>
      <c r="C351" s="152" t="s">
        <v>141</v>
      </c>
      <c r="D351" s="153">
        <v>0</v>
      </c>
      <c r="E351" s="154">
        <v>1375.7644599999999</v>
      </c>
      <c r="F351" s="154">
        <v>829.17150000000004</v>
      </c>
      <c r="G351" s="155">
        <v>0.60269873521809103</v>
      </c>
    </row>
    <row r="352" spans="1:7" ht="45" customHeight="1" x14ac:dyDescent="0.25">
      <c r="A352" s="150" t="s">
        <v>295</v>
      </c>
      <c r="B352" s="151" t="s">
        <v>294</v>
      </c>
      <c r="C352" s="152" t="s">
        <v>141</v>
      </c>
      <c r="D352" s="153">
        <v>106</v>
      </c>
      <c r="E352" s="154">
        <v>1375.7644599999999</v>
      </c>
      <c r="F352" s="154">
        <v>829.17150000000004</v>
      </c>
      <c r="G352" s="155">
        <v>0.60269873521809103</v>
      </c>
    </row>
    <row r="353" spans="1:7" ht="33" customHeight="1" x14ac:dyDescent="0.25">
      <c r="A353" s="150" t="s">
        <v>124</v>
      </c>
      <c r="B353" s="151" t="s">
        <v>294</v>
      </c>
      <c r="C353" s="152" t="s">
        <v>125</v>
      </c>
      <c r="D353" s="153">
        <v>0</v>
      </c>
      <c r="E353" s="154">
        <v>2565.2600000000002</v>
      </c>
      <c r="F353" s="154">
        <v>1328.6788999999999</v>
      </c>
      <c r="G353" s="155">
        <v>0.51795096793307493</v>
      </c>
    </row>
    <row r="354" spans="1:7" ht="47.25" x14ac:dyDescent="0.25">
      <c r="A354" s="150" t="s">
        <v>295</v>
      </c>
      <c r="B354" s="151" t="s">
        <v>294</v>
      </c>
      <c r="C354" s="152" t="s">
        <v>125</v>
      </c>
      <c r="D354" s="153">
        <v>106</v>
      </c>
      <c r="E354" s="154">
        <v>2565.2600000000002</v>
      </c>
      <c r="F354" s="154">
        <v>1328.6788999999999</v>
      </c>
      <c r="G354" s="155">
        <v>0.51795096793307493</v>
      </c>
    </row>
    <row r="355" spans="1:7" ht="19.5" customHeight="1" x14ac:dyDescent="0.25">
      <c r="A355" s="150" t="s">
        <v>134</v>
      </c>
      <c r="B355" s="151" t="s">
        <v>296</v>
      </c>
      <c r="C355" s="152" t="s">
        <v>118</v>
      </c>
      <c r="D355" s="153">
        <v>0</v>
      </c>
      <c r="E355" s="154">
        <v>1802.335</v>
      </c>
      <c r="F355" s="154">
        <v>1116.23804</v>
      </c>
      <c r="G355" s="155">
        <v>0.61932883731381794</v>
      </c>
    </row>
    <row r="356" spans="1:7" ht="29.25" customHeight="1" x14ac:dyDescent="0.25">
      <c r="A356" s="150" t="s">
        <v>124</v>
      </c>
      <c r="B356" s="151" t="s">
        <v>296</v>
      </c>
      <c r="C356" s="152" t="s">
        <v>125</v>
      </c>
      <c r="D356" s="153">
        <v>0</v>
      </c>
      <c r="E356" s="154">
        <v>1802.335</v>
      </c>
      <c r="F356" s="154">
        <v>1116.23804</v>
      </c>
      <c r="G356" s="155">
        <v>0.61932883731381794</v>
      </c>
    </row>
    <row r="357" spans="1:7" x14ac:dyDescent="0.25">
      <c r="A357" s="150" t="s">
        <v>254</v>
      </c>
      <c r="B357" s="151" t="s">
        <v>296</v>
      </c>
      <c r="C357" s="152" t="s">
        <v>125</v>
      </c>
      <c r="D357" s="153">
        <v>113</v>
      </c>
      <c r="E357" s="154">
        <v>1802.335</v>
      </c>
      <c r="F357" s="154">
        <v>1116.23804</v>
      </c>
      <c r="G357" s="155">
        <v>0.61932883731381794</v>
      </c>
    </row>
    <row r="358" spans="1:7" ht="79.5" customHeight="1" x14ac:dyDescent="0.25">
      <c r="A358" s="150" t="s">
        <v>718</v>
      </c>
      <c r="B358" s="151" t="s">
        <v>719</v>
      </c>
      <c r="C358" s="152" t="s">
        <v>118</v>
      </c>
      <c r="D358" s="153">
        <v>0</v>
      </c>
      <c r="E358" s="154">
        <v>47.8</v>
      </c>
      <c r="F358" s="154">
        <v>0</v>
      </c>
      <c r="G358" s="155">
        <v>0</v>
      </c>
    </row>
    <row r="359" spans="1:7" ht="61.5" customHeight="1" x14ac:dyDescent="0.25">
      <c r="A359" s="150" t="s">
        <v>140</v>
      </c>
      <c r="B359" s="151" t="s">
        <v>719</v>
      </c>
      <c r="C359" s="152" t="s">
        <v>141</v>
      </c>
      <c r="D359" s="153">
        <v>0</v>
      </c>
      <c r="E359" s="154">
        <v>47.8</v>
      </c>
      <c r="F359" s="154">
        <v>0</v>
      </c>
      <c r="G359" s="155">
        <v>0</v>
      </c>
    </row>
    <row r="360" spans="1:7" ht="32.25" customHeight="1" x14ac:dyDescent="0.25">
      <c r="A360" s="150" t="s">
        <v>295</v>
      </c>
      <c r="B360" s="151" t="s">
        <v>719</v>
      </c>
      <c r="C360" s="152" t="s">
        <v>141</v>
      </c>
      <c r="D360" s="153">
        <v>106</v>
      </c>
      <c r="E360" s="154">
        <v>47.8</v>
      </c>
      <c r="F360" s="154">
        <v>0</v>
      </c>
      <c r="G360" s="155">
        <v>0</v>
      </c>
    </row>
    <row r="361" spans="1:7" ht="158.25" customHeight="1" x14ac:dyDescent="0.25">
      <c r="A361" s="150" t="s">
        <v>194</v>
      </c>
      <c r="B361" s="151" t="s">
        <v>720</v>
      </c>
      <c r="C361" s="152" t="s">
        <v>118</v>
      </c>
      <c r="D361" s="153">
        <v>0</v>
      </c>
      <c r="E361" s="154">
        <v>44019.224000000002</v>
      </c>
      <c r="F361" s="154">
        <v>31195.565170000002</v>
      </c>
      <c r="G361" s="155">
        <v>0.70868048855200183</v>
      </c>
    </row>
    <row r="362" spans="1:7" ht="61.5" customHeight="1" x14ac:dyDescent="0.25">
      <c r="A362" s="150" t="s">
        <v>140</v>
      </c>
      <c r="B362" s="151" t="s">
        <v>720</v>
      </c>
      <c r="C362" s="152" t="s">
        <v>141</v>
      </c>
      <c r="D362" s="153">
        <v>0</v>
      </c>
      <c r="E362" s="154">
        <v>44019.224000000002</v>
      </c>
      <c r="F362" s="154">
        <v>31195.565170000002</v>
      </c>
      <c r="G362" s="155">
        <v>0.70868048855200183</v>
      </c>
    </row>
    <row r="363" spans="1:7" x14ac:dyDescent="0.25">
      <c r="A363" s="150" t="s">
        <v>254</v>
      </c>
      <c r="B363" s="151" t="s">
        <v>720</v>
      </c>
      <c r="C363" s="152" t="s">
        <v>141</v>
      </c>
      <c r="D363" s="153">
        <v>113</v>
      </c>
      <c r="E363" s="154">
        <v>31990.131000000001</v>
      </c>
      <c r="F363" s="154">
        <v>23207.14646</v>
      </c>
      <c r="G363" s="155">
        <v>0.72544705928212672</v>
      </c>
    </row>
    <row r="364" spans="1:7" ht="47.25" x14ac:dyDescent="0.25">
      <c r="A364" s="150" t="s">
        <v>295</v>
      </c>
      <c r="B364" s="151" t="s">
        <v>720</v>
      </c>
      <c r="C364" s="152" t="s">
        <v>141</v>
      </c>
      <c r="D364" s="153">
        <v>106</v>
      </c>
      <c r="E364" s="154">
        <v>12029.093000000001</v>
      </c>
      <c r="F364" s="154">
        <v>7988.4187099999999</v>
      </c>
      <c r="G364" s="155">
        <v>0.66409152460621923</v>
      </c>
    </row>
    <row r="365" spans="1:7" ht="63" x14ac:dyDescent="0.25">
      <c r="A365" s="150" t="s">
        <v>722</v>
      </c>
      <c r="B365" s="151" t="s">
        <v>297</v>
      </c>
      <c r="C365" s="152" t="s">
        <v>118</v>
      </c>
      <c r="D365" s="153">
        <v>0</v>
      </c>
      <c r="E365" s="154">
        <v>148005</v>
      </c>
      <c r="F365" s="154">
        <v>118997.15300000001</v>
      </c>
      <c r="G365" s="155">
        <v>0.80400765514678563</v>
      </c>
    </row>
    <row r="366" spans="1:7" ht="47.25" x14ac:dyDescent="0.25">
      <c r="A366" s="150" t="s">
        <v>298</v>
      </c>
      <c r="B366" s="151" t="s">
        <v>299</v>
      </c>
      <c r="C366" s="152" t="s">
        <v>118</v>
      </c>
      <c r="D366" s="153">
        <v>0</v>
      </c>
      <c r="E366" s="154">
        <v>148005</v>
      </c>
      <c r="F366" s="154">
        <v>118997.15300000001</v>
      </c>
      <c r="G366" s="155">
        <v>0.80400765514678563</v>
      </c>
    </row>
    <row r="367" spans="1:7" ht="31.5" x14ac:dyDescent="0.25">
      <c r="A367" s="150" t="s">
        <v>306</v>
      </c>
      <c r="B367" s="151" t="s">
        <v>723</v>
      </c>
      <c r="C367" s="152" t="s">
        <v>118</v>
      </c>
      <c r="D367" s="153">
        <v>0</v>
      </c>
      <c r="E367" s="154">
        <v>13413.8</v>
      </c>
      <c r="F367" s="154">
        <v>10644.538</v>
      </c>
      <c r="G367" s="155">
        <v>0.79355126809703436</v>
      </c>
    </row>
    <row r="368" spans="1:7" x14ac:dyDescent="0.25">
      <c r="A368" s="150" t="s">
        <v>302</v>
      </c>
      <c r="B368" s="151" t="s">
        <v>723</v>
      </c>
      <c r="C368" s="152" t="s">
        <v>303</v>
      </c>
      <c r="D368" s="153">
        <v>0</v>
      </c>
      <c r="E368" s="154">
        <v>13413.8</v>
      </c>
      <c r="F368" s="154">
        <v>10644.538</v>
      </c>
      <c r="G368" s="155">
        <v>0.79355126809703436</v>
      </c>
    </row>
    <row r="369" spans="1:7" ht="47.25" x14ac:dyDescent="0.25">
      <c r="A369" s="150" t="s">
        <v>305</v>
      </c>
      <c r="B369" s="151" t="s">
        <v>723</v>
      </c>
      <c r="C369" s="152" t="s">
        <v>303</v>
      </c>
      <c r="D369" s="153">
        <v>1401</v>
      </c>
      <c r="E369" s="154">
        <v>13413.8</v>
      </c>
      <c r="F369" s="154">
        <v>10644.538</v>
      </c>
      <c r="G369" s="155">
        <v>0.79355126809703436</v>
      </c>
    </row>
    <row r="370" spans="1:7" ht="47.25" x14ac:dyDescent="0.25">
      <c r="A370" s="150" t="s">
        <v>300</v>
      </c>
      <c r="B370" s="151" t="s">
        <v>301</v>
      </c>
      <c r="C370" s="152" t="s">
        <v>118</v>
      </c>
      <c r="D370" s="153">
        <v>0</v>
      </c>
      <c r="E370" s="154">
        <v>7000</v>
      </c>
      <c r="F370" s="154">
        <v>5051.24</v>
      </c>
      <c r="G370" s="155">
        <v>0.72160571428571429</v>
      </c>
    </row>
    <row r="371" spans="1:7" x14ac:dyDescent="0.25">
      <c r="A371" s="150" t="s">
        <v>302</v>
      </c>
      <c r="B371" s="151" t="s">
        <v>301</v>
      </c>
      <c r="C371" s="152" t="s">
        <v>303</v>
      </c>
      <c r="D371" s="153">
        <v>0</v>
      </c>
      <c r="E371" s="154">
        <v>7000</v>
      </c>
      <c r="F371" s="154">
        <v>5051.24</v>
      </c>
      <c r="G371" s="155">
        <v>0.72160571428571429</v>
      </c>
    </row>
    <row r="372" spans="1:7" x14ac:dyDescent="0.25">
      <c r="A372" s="150" t="s">
        <v>304</v>
      </c>
      <c r="B372" s="151" t="s">
        <v>301</v>
      </c>
      <c r="C372" s="152" t="s">
        <v>303</v>
      </c>
      <c r="D372" s="153">
        <v>1403</v>
      </c>
      <c r="E372" s="154">
        <v>7000</v>
      </c>
      <c r="F372" s="154">
        <v>5051.24</v>
      </c>
      <c r="G372" s="155">
        <v>0.72160571428571429</v>
      </c>
    </row>
    <row r="373" spans="1:7" ht="77.25" customHeight="1" x14ac:dyDescent="0.25">
      <c r="A373" s="150" t="s">
        <v>718</v>
      </c>
      <c r="B373" s="151" t="s">
        <v>724</v>
      </c>
      <c r="C373" s="152" t="s">
        <v>118</v>
      </c>
      <c r="D373" s="153">
        <v>0</v>
      </c>
      <c r="E373" s="154">
        <v>127591.2</v>
      </c>
      <c r="F373" s="154">
        <v>103301.375</v>
      </c>
      <c r="G373" s="155">
        <v>0.80962774078463096</v>
      </c>
    </row>
    <row r="374" spans="1:7" x14ac:dyDescent="0.25">
      <c r="A374" s="150" t="s">
        <v>302</v>
      </c>
      <c r="B374" s="151" t="s">
        <v>724</v>
      </c>
      <c r="C374" s="152" t="s">
        <v>303</v>
      </c>
      <c r="D374" s="153">
        <v>0</v>
      </c>
      <c r="E374" s="154">
        <v>127591.2</v>
      </c>
      <c r="F374" s="154">
        <v>103301.375</v>
      </c>
      <c r="G374" s="155">
        <v>0.80962774078463096</v>
      </c>
    </row>
    <row r="375" spans="1:7" ht="47.25" x14ac:dyDescent="0.25">
      <c r="A375" s="150" t="s">
        <v>305</v>
      </c>
      <c r="B375" s="151" t="s">
        <v>724</v>
      </c>
      <c r="C375" s="152" t="s">
        <v>303</v>
      </c>
      <c r="D375" s="153">
        <v>1401</v>
      </c>
      <c r="E375" s="154">
        <v>127591.2</v>
      </c>
      <c r="F375" s="154">
        <v>103301.375</v>
      </c>
      <c r="G375" s="155">
        <v>0.80962774078463096</v>
      </c>
    </row>
    <row r="376" spans="1:7" ht="47.25" x14ac:dyDescent="0.25">
      <c r="A376" s="158" t="s">
        <v>725</v>
      </c>
      <c r="B376" s="159" t="s">
        <v>307</v>
      </c>
      <c r="C376" s="160" t="s">
        <v>118</v>
      </c>
      <c r="D376" s="161">
        <v>0</v>
      </c>
      <c r="E376" s="162">
        <v>53524.356060000006</v>
      </c>
      <c r="F376" s="162">
        <v>36980.247579999996</v>
      </c>
      <c r="G376" s="163">
        <v>0.69090504402417652</v>
      </c>
    </row>
    <row r="377" spans="1:7" ht="63" x14ac:dyDescent="0.25">
      <c r="A377" s="150" t="s">
        <v>726</v>
      </c>
      <c r="B377" s="151" t="s">
        <v>308</v>
      </c>
      <c r="C377" s="152" t="s">
        <v>118</v>
      </c>
      <c r="D377" s="153">
        <v>0</v>
      </c>
      <c r="E377" s="154">
        <v>954.97226000000001</v>
      </c>
      <c r="F377" s="154">
        <v>526.61963000000003</v>
      </c>
      <c r="G377" s="155">
        <v>0.55145018557921255</v>
      </c>
    </row>
    <row r="378" spans="1:7" ht="47.25" x14ac:dyDescent="0.25">
      <c r="A378" s="150" t="s">
        <v>309</v>
      </c>
      <c r="B378" s="151" t="s">
        <v>310</v>
      </c>
      <c r="C378" s="152" t="s">
        <v>118</v>
      </c>
      <c r="D378" s="153">
        <v>0</v>
      </c>
      <c r="E378" s="154">
        <v>954.97226000000001</v>
      </c>
      <c r="F378" s="154">
        <v>526.61963000000003</v>
      </c>
      <c r="G378" s="155">
        <v>0.55145018557921255</v>
      </c>
    </row>
    <row r="379" spans="1:7" ht="31.5" x14ac:dyDescent="0.25">
      <c r="A379" s="150" t="s">
        <v>311</v>
      </c>
      <c r="B379" s="151" t="s">
        <v>312</v>
      </c>
      <c r="C379" s="152" t="s">
        <v>118</v>
      </c>
      <c r="D379" s="153">
        <v>0</v>
      </c>
      <c r="E379" s="154">
        <v>418</v>
      </c>
      <c r="F379" s="154">
        <v>270</v>
      </c>
      <c r="G379" s="155">
        <v>0.64593301435406703</v>
      </c>
    </row>
    <row r="380" spans="1:7" ht="31.5" x14ac:dyDescent="0.25">
      <c r="A380" s="150" t="s">
        <v>124</v>
      </c>
      <c r="B380" s="151" t="s">
        <v>312</v>
      </c>
      <c r="C380" s="152" t="s">
        <v>125</v>
      </c>
      <c r="D380" s="153">
        <v>0</v>
      </c>
      <c r="E380" s="154">
        <v>418</v>
      </c>
      <c r="F380" s="154">
        <v>270</v>
      </c>
      <c r="G380" s="155">
        <v>0.64593301435406703</v>
      </c>
    </row>
    <row r="381" spans="1:7" x14ac:dyDescent="0.25">
      <c r="A381" s="150" t="s">
        <v>254</v>
      </c>
      <c r="B381" s="151" t="s">
        <v>312</v>
      </c>
      <c r="C381" s="152" t="s">
        <v>125</v>
      </c>
      <c r="D381" s="153">
        <v>113</v>
      </c>
      <c r="E381" s="154">
        <v>418</v>
      </c>
      <c r="F381" s="154">
        <v>270</v>
      </c>
      <c r="G381" s="155">
        <v>0.64593301435406703</v>
      </c>
    </row>
    <row r="382" spans="1:7" ht="31.5" x14ac:dyDescent="0.25">
      <c r="A382" s="150" t="s">
        <v>313</v>
      </c>
      <c r="B382" s="151" t="s">
        <v>314</v>
      </c>
      <c r="C382" s="152" t="s">
        <v>118</v>
      </c>
      <c r="D382" s="153">
        <v>0</v>
      </c>
      <c r="E382" s="154">
        <v>102</v>
      </c>
      <c r="F382" s="154">
        <v>68</v>
      </c>
      <c r="G382" s="155">
        <v>0.66666666666666663</v>
      </c>
    </row>
    <row r="383" spans="1:7" ht="31.5" x14ac:dyDescent="0.25">
      <c r="A383" s="150" t="s">
        <v>124</v>
      </c>
      <c r="B383" s="151" t="s">
        <v>314</v>
      </c>
      <c r="C383" s="152" t="s">
        <v>125</v>
      </c>
      <c r="D383" s="153">
        <v>0</v>
      </c>
      <c r="E383" s="154">
        <v>102</v>
      </c>
      <c r="F383" s="154">
        <v>68</v>
      </c>
      <c r="G383" s="155">
        <v>0.66666666666666663</v>
      </c>
    </row>
    <row r="384" spans="1:7" s="62" customFormat="1" x14ac:dyDescent="0.25">
      <c r="A384" s="150" t="s">
        <v>254</v>
      </c>
      <c r="B384" s="151" t="s">
        <v>314</v>
      </c>
      <c r="C384" s="152" t="s">
        <v>125</v>
      </c>
      <c r="D384" s="153">
        <v>113</v>
      </c>
      <c r="E384" s="154">
        <v>102</v>
      </c>
      <c r="F384" s="154">
        <v>68</v>
      </c>
      <c r="G384" s="155">
        <v>0.66666666666666663</v>
      </c>
    </row>
    <row r="385" spans="1:7" ht="47.25" x14ac:dyDescent="0.25">
      <c r="A385" s="150" t="s">
        <v>315</v>
      </c>
      <c r="B385" s="151" t="s">
        <v>316</v>
      </c>
      <c r="C385" s="152" t="s">
        <v>118</v>
      </c>
      <c r="D385" s="153">
        <v>0</v>
      </c>
      <c r="E385" s="154">
        <v>80</v>
      </c>
      <c r="F385" s="154">
        <v>21.513999999999999</v>
      </c>
      <c r="G385" s="155">
        <v>0.26892500000000003</v>
      </c>
    </row>
    <row r="386" spans="1:7" ht="27.75" customHeight="1" x14ac:dyDescent="0.25">
      <c r="A386" s="150" t="s">
        <v>124</v>
      </c>
      <c r="B386" s="151" t="s">
        <v>316</v>
      </c>
      <c r="C386" s="152" t="s">
        <v>125</v>
      </c>
      <c r="D386" s="153">
        <v>0</v>
      </c>
      <c r="E386" s="154">
        <v>80</v>
      </c>
      <c r="F386" s="154">
        <v>21.513999999999999</v>
      </c>
      <c r="G386" s="155">
        <v>0.26892500000000003</v>
      </c>
    </row>
    <row r="387" spans="1:7" ht="18" customHeight="1" x14ac:dyDescent="0.25">
      <c r="A387" s="150" t="s">
        <v>288</v>
      </c>
      <c r="B387" s="151" t="s">
        <v>316</v>
      </c>
      <c r="C387" s="152" t="s">
        <v>125</v>
      </c>
      <c r="D387" s="153">
        <v>412</v>
      </c>
      <c r="E387" s="154">
        <v>80</v>
      </c>
      <c r="F387" s="154">
        <v>21.513999999999999</v>
      </c>
      <c r="G387" s="155">
        <v>0.26892500000000003</v>
      </c>
    </row>
    <row r="388" spans="1:7" x14ac:dyDescent="0.25">
      <c r="A388" s="150" t="s">
        <v>317</v>
      </c>
      <c r="B388" s="151" t="s">
        <v>318</v>
      </c>
      <c r="C388" s="152" t="s">
        <v>118</v>
      </c>
      <c r="D388" s="153">
        <v>0</v>
      </c>
      <c r="E388" s="154">
        <v>351.09325999999999</v>
      </c>
      <c r="F388" s="154">
        <v>165.48943</v>
      </c>
      <c r="G388" s="155">
        <v>0.47135461956746189</v>
      </c>
    </row>
    <row r="389" spans="1:7" ht="31.5" x14ac:dyDescent="0.25">
      <c r="A389" s="150" t="s">
        <v>124</v>
      </c>
      <c r="B389" s="151" t="s">
        <v>318</v>
      </c>
      <c r="C389" s="152" t="s">
        <v>125</v>
      </c>
      <c r="D389" s="153">
        <v>0</v>
      </c>
      <c r="E389" s="154">
        <v>199.39743999999999</v>
      </c>
      <c r="F389" s="154">
        <v>116.24219000000001</v>
      </c>
      <c r="G389" s="155">
        <v>0.58296731392338841</v>
      </c>
    </row>
    <row r="390" spans="1:7" x14ac:dyDescent="0.25">
      <c r="A390" s="150" t="s">
        <v>254</v>
      </c>
      <c r="B390" s="151" t="s">
        <v>318</v>
      </c>
      <c r="C390" s="152" t="s">
        <v>125</v>
      </c>
      <c r="D390" s="153">
        <v>113</v>
      </c>
      <c r="E390" s="154">
        <v>199.39743999999999</v>
      </c>
      <c r="F390" s="154">
        <v>116.24219000000001</v>
      </c>
      <c r="G390" s="155">
        <v>0.58296731392338841</v>
      </c>
    </row>
    <row r="391" spans="1:7" x14ac:dyDescent="0.25">
      <c r="A391" s="150" t="s">
        <v>136</v>
      </c>
      <c r="B391" s="151" t="s">
        <v>318</v>
      </c>
      <c r="C391" s="152" t="s">
        <v>137</v>
      </c>
      <c r="D391" s="153">
        <v>0</v>
      </c>
      <c r="E391" s="154">
        <v>151.69582</v>
      </c>
      <c r="F391" s="154">
        <v>49.247239999999998</v>
      </c>
      <c r="G391" s="155">
        <v>0.32464467379523043</v>
      </c>
    </row>
    <row r="392" spans="1:7" x14ac:dyDescent="0.25">
      <c r="A392" s="150" t="s">
        <v>254</v>
      </c>
      <c r="B392" s="151" t="s">
        <v>318</v>
      </c>
      <c r="C392" s="152" t="s">
        <v>137</v>
      </c>
      <c r="D392" s="153">
        <v>113</v>
      </c>
      <c r="E392" s="154">
        <v>151.69582</v>
      </c>
      <c r="F392" s="154">
        <v>49.247239999999998</v>
      </c>
      <c r="G392" s="155">
        <v>0.32464467379523043</v>
      </c>
    </row>
    <row r="393" spans="1:7" ht="18" customHeight="1" x14ac:dyDescent="0.25">
      <c r="A393" s="150" t="s">
        <v>319</v>
      </c>
      <c r="B393" s="151" t="s">
        <v>320</v>
      </c>
      <c r="C393" s="152" t="s">
        <v>118</v>
      </c>
      <c r="D393" s="153">
        <v>0</v>
      </c>
      <c r="E393" s="154">
        <v>3.879</v>
      </c>
      <c r="F393" s="154">
        <v>1.6162000000000001</v>
      </c>
      <c r="G393" s="155">
        <v>0.41665377674658416</v>
      </c>
    </row>
    <row r="394" spans="1:7" ht="29.25" customHeight="1" x14ac:dyDescent="0.25">
      <c r="A394" s="150" t="s">
        <v>124</v>
      </c>
      <c r="B394" s="151" t="s">
        <v>320</v>
      </c>
      <c r="C394" s="152" t="s">
        <v>125</v>
      </c>
      <c r="D394" s="153">
        <v>0</v>
      </c>
      <c r="E394" s="154">
        <v>3.879</v>
      </c>
      <c r="F394" s="154">
        <v>1.6162000000000001</v>
      </c>
      <c r="G394" s="155">
        <v>0.41665377674658416</v>
      </c>
    </row>
    <row r="395" spans="1:7" x14ac:dyDescent="0.25">
      <c r="A395" s="150" t="s">
        <v>321</v>
      </c>
      <c r="B395" s="151" t="s">
        <v>320</v>
      </c>
      <c r="C395" s="152" t="s">
        <v>125</v>
      </c>
      <c r="D395" s="153">
        <v>501</v>
      </c>
      <c r="E395" s="154">
        <v>3.879</v>
      </c>
      <c r="F395" s="154">
        <v>1.6162000000000001</v>
      </c>
      <c r="G395" s="155">
        <v>0.41665377674658416</v>
      </c>
    </row>
    <row r="396" spans="1:7" ht="63" x14ac:dyDescent="0.25">
      <c r="A396" s="150" t="s">
        <v>727</v>
      </c>
      <c r="B396" s="151" t="s">
        <v>322</v>
      </c>
      <c r="C396" s="152" t="s">
        <v>118</v>
      </c>
      <c r="D396" s="153">
        <v>0</v>
      </c>
      <c r="E396" s="154">
        <v>46953.050799999997</v>
      </c>
      <c r="F396" s="154">
        <v>32578.406129999999</v>
      </c>
      <c r="G396" s="155">
        <v>0.6938506779627619</v>
      </c>
    </row>
    <row r="397" spans="1:7" ht="63" x14ac:dyDescent="0.25">
      <c r="A397" s="150" t="s">
        <v>323</v>
      </c>
      <c r="B397" s="151" t="s">
        <v>324</v>
      </c>
      <c r="C397" s="152" t="s">
        <v>118</v>
      </c>
      <c r="D397" s="153">
        <v>0</v>
      </c>
      <c r="E397" s="154">
        <v>43166.173000000003</v>
      </c>
      <c r="F397" s="154">
        <v>29894.657329999998</v>
      </c>
      <c r="G397" s="155">
        <v>0.69254824443204632</v>
      </c>
    </row>
    <row r="398" spans="1:7" ht="31.5" x14ac:dyDescent="0.25">
      <c r="A398" s="150" t="s">
        <v>325</v>
      </c>
      <c r="B398" s="151" t="s">
        <v>326</v>
      </c>
      <c r="C398" s="152" t="s">
        <v>118</v>
      </c>
      <c r="D398" s="153">
        <v>0</v>
      </c>
      <c r="E398" s="154">
        <v>7861.5529999999999</v>
      </c>
      <c r="F398" s="154">
        <v>4640.0034599999999</v>
      </c>
      <c r="G398" s="155">
        <v>0.59021461281250664</v>
      </c>
    </row>
    <row r="399" spans="1:7" ht="31.5" x14ac:dyDescent="0.25">
      <c r="A399" s="150" t="s">
        <v>327</v>
      </c>
      <c r="B399" s="151" t="s">
        <v>326</v>
      </c>
      <c r="C399" s="152" t="s">
        <v>328</v>
      </c>
      <c r="D399" s="153">
        <v>0</v>
      </c>
      <c r="E399" s="154">
        <v>7861.5529999999999</v>
      </c>
      <c r="F399" s="154">
        <v>4640.0034599999999</v>
      </c>
      <c r="G399" s="155">
        <v>0.59021461281250664</v>
      </c>
    </row>
    <row r="400" spans="1:7" x14ac:dyDescent="0.25">
      <c r="A400" s="150" t="s">
        <v>254</v>
      </c>
      <c r="B400" s="151" t="s">
        <v>326</v>
      </c>
      <c r="C400" s="152" t="s">
        <v>328</v>
      </c>
      <c r="D400" s="153">
        <v>113</v>
      </c>
      <c r="E400" s="154">
        <v>7861.5529999999999</v>
      </c>
      <c r="F400" s="154">
        <v>4640.0034599999999</v>
      </c>
      <c r="G400" s="155">
        <v>0.59021461281250664</v>
      </c>
    </row>
    <row r="401" spans="1:7" ht="31.5" x14ac:dyDescent="0.25">
      <c r="A401" s="150" t="s">
        <v>329</v>
      </c>
      <c r="B401" s="151" t="s">
        <v>330</v>
      </c>
      <c r="C401" s="152" t="s">
        <v>118</v>
      </c>
      <c r="D401" s="153">
        <v>0</v>
      </c>
      <c r="E401" s="154">
        <v>108.815</v>
      </c>
      <c r="F401" s="154">
        <v>25</v>
      </c>
      <c r="G401" s="155">
        <v>0.2297477369847907</v>
      </c>
    </row>
    <row r="402" spans="1:7" ht="31.5" x14ac:dyDescent="0.25">
      <c r="A402" s="150" t="s">
        <v>327</v>
      </c>
      <c r="B402" s="151" t="s">
        <v>330</v>
      </c>
      <c r="C402" s="152" t="s">
        <v>328</v>
      </c>
      <c r="D402" s="153">
        <v>0</v>
      </c>
      <c r="E402" s="154">
        <v>108.815</v>
      </c>
      <c r="F402" s="154">
        <v>25</v>
      </c>
      <c r="G402" s="155">
        <v>0.2297477369847907</v>
      </c>
    </row>
    <row r="403" spans="1:7" x14ac:dyDescent="0.25">
      <c r="A403" s="150" t="s">
        <v>254</v>
      </c>
      <c r="B403" s="151" t="s">
        <v>330</v>
      </c>
      <c r="C403" s="152" t="s">
        <v>328</v>
      </c>
      <c r="D403" s="153">
        <v>113</v>
      </c>
      <c r="E403" s="154">
        <v>108.815</v>
      </c>
      <c r="F403" s="154">
        <v>25</v>
      </c>
      <c r="G403" s="155">
        <v>0.2297477369847907</v>
      </c>
    </row>
    <row r="404" spans="1:7" ht="156" customHeight="1" x14ac:dyDescent="0.25">
      <c r="A404" s="150" t="s">
        <v>194</v>
      </c>
      <c r="B404" s="151" t="s">
        <v>728</v>
      </c>
      <c r="C404" s="152" t="s">
        <v>118</v>
      </c>
      <c r="D404" s="153">
        <v>0</v>
      </c>
      <c r="E404" s="154">
        <v>35195.805</v>
      </c>
      <c r="F404" s="154">
        <v>25229.653870000002</v>
      </c>
      <c r="G404" s="155">
        <v>0.71683696025705335</v>
      </c>
    </row>
    <row r="405" spans="1:7" ht="31.5" x14ac:dyDescent="0.25">
      <c r="A405" s="150" t="s">
        <v>327</v>
      </c>
      <c r="B405" s="151" t="s">
        <v>728</v>
      </c>
      <c r="C405" s="152" t="s">
        <v>328</v>
      </c>
      <c r="D405" s="153">
        <v>0</v>
      </c>
      <c r="E405" s="154">
        <v>35195.805</v>
      </c>
      <c r="F405" s="154">
        <v>25229.653870000002</v>
      </c>
      <c r="G405" s="155">
        <v>0.71683696025705335</v>
      </c>
    </row>
    <row r="406" spans="1:7" x14ac:dyDescent="0.25">
      <c r="A406" s="150" t="s">
        <v>254</v>
      </c>
      <c r="B406" s="151" t="s">
        <v>728</v>
      </c>
      <c r="C406" s="152" t="s">
        <v>328</v>
      </c>
      <c r="D406" s="153">
        <v>113</v>
      </c>
      <c r="E406" s="154">
        <v>35195.805</v>
      </c>
      <c r="F406" s="154">
        <v>25229.653870000002</v>
      </c>
      <c r="G406" s="155">
        <v>0.71683696025705335</v>
      </c>
    </row>
    <row r="407" spans="1:7" ht="63" x14ac:dyDescent="0.25">
      <c r="A407" s="150" t="s">
        <v>332</v>
      </c>
      <c r="B407" s="151" t="s">
        <v>333</v>
      </c>
      <c r="C407" s="152" t="s">
        <v>118</v>
      </c>
      <c r="D407" s="153">
        <v>0</v>
      </c>
      <c r="E407" s="154">
        <v>3618</v>
      </c>
      <c r="F407" s="154">
        <v>2514.8710000000001</v>
      </c>
      <c r="G407" s="155">
        <v>0.69509977888336094</v>
      </c>
    </row>
    <row r="408" spans="1:7" ht="31.5" x14ac:dyDescent="0.25">
      <c r="A408" s="150" t="s">
        <v>334</v>
      </c>
      <c r="B408" s="151" t="s">
        <v>335</v>
      </c>
      <c r="C408" s="152" t="s">
        <v>118</v>
      </c>
      <c r="D408" s="153">
        <v>0</v>
      </c>
      <c r="E408" s="154">
        <v>3618</v>
      </c>
      <c r="F408" s="154">
        <v>2514.8710000000001</v>
      </c>
      <c r="G408" s="155">
        <v>0.69509977888336094</v>
      </c>
    </row>
    <row r="409" spans="1:7" x14ac:dyDescent="0.25">
      <c r="A409" s="150" t="s">
        <v>136</v>
      </c>
      <c r="B409" s="151" t="s">
        <v>335</v>
      </c>
      <c r="C409" s="152" t="s">
        <v>137</v>
      </c>
      <c r="D409" s="153">
        <v>0</v>
      </c>
      <c r="E409" s="154">
        <v>3618</v>
      </c>
      <c r="F409" s="154">
        <v>2514.8710000000001</v>
      </c>
      <c r="G409" s="155">
        <v>0.69509977888336094</v>
      </c>
    </row>
    <row r="410" spans="1:7" x14ac:dyDescent="0.25">
      <c r="A410" s="150" t="s">
        <v>336</v>
      </c>
      <c r="B410" s="151" t="s">
        <v>335</v>
      </c>
      <c r="C410" s="152" t="s">
        <v>137</v>
      </c>
      <c r="D410" s="153">
        <v>1202</v>
      </c>
      <c r="E410" s="154">
        <v>3618</v>
      </c>
      <c r="F410" s="154">
        <v>2514.8710000000001</v>
      </c>
      <c r="G410" s="155">
        <v>0.69509977888336094</v>
      </c>
    </row>
    <row r="411" spans="1:7" ht="32.25" customHeight="1" x14ac:dyDescent="0.25">
      <c r="A411" s="150" t="s">
        <v>729</v>
      </c>
      <c r="B411" s="151" t="s">
        <v>730</v>
      </c>
      <c r="C411" s="152" t="s">
        <v>118</v>
      </c>
      <c r="D411" s="153">
        <v>0</v>
      </c>
      <c r="E411" s="154">
        <v>168.87779999999998</v>
      </c>
      <c r="F411" s="154">
        <v>168.87779999999998</v>
      </c>
      <c r="G411" s="155">
        <v>1</v>
      </c>
    </row>
    <row r="412" spans="1:7" x14ac:dyDescent="0.25">
      <c r="A412" s="150" t="s">
        <v>731</v>
      </c>
      <c r="B412" s="151" t="s">
        <v>732</v>
      </c>
      <c r="C412" s="152" t="s">
        <v>118</v>
      </c>
      <c r="D412" s="153">
        <v>0</v>
      </c>
      <c r="E412" s="154">
        <v>168.87779999999998</v>
      </c>
      <c r="F412" s="154">
        <v>168.87779999999998</v>
      </c>
      <c r="G412" s="155">
        <v>1</v>
      </c>
    </row>
    <row r="413" spans="1:7" x14ac:dyDescent="0.25">
      <c r="A413" s="150" t="s">
        <v>136</v>
      </c>
      <c r="B413" s="151" t="s">
        <v>732</v>
      </c>
      <c r="C413" s="152" t="s">
        <v>137</v>
      </c>
      <c r="D413" s="153">
        <v>0</v>
      </c>
      <c r="E413" s="154">
        <v>168.87779999999998</v>
      </c>
      <c r="F413" s="154">
        <v>168.87779999999998</v>
      </c>
      <c r="G413" s="155">
        <v>1</v>
      </c>
    </row>
    <row r="414" spans="1:7" x14ac:dyDescent="0.25">
      <c r="A414" s="150" t="s">
        <v>254</v>
      </c>
      <c r="B414" s="151" t="s">
        <v>732</v>
      </c>
      <c r="C414" s="152" t="s">
        <v>137</v>
      </c>
      <c r="D414" s="153">
        <v>113</v>
      </c>
      <c r="E414" s="154">
        <v>168.87779999999998</v>
      </c>
      <c r="F414" s="154">
        <v>168.87779999999998</v>
      </c>
      <c r="G414" s="155">
        <v>1</v>
      </c>
    </row>
    <row r="415" spans="1:7" ht="60" customHeight="1" x14ac:dyDescent="0.25">
      <c r="A415" s="150" t="s">
        <v>733</v>
      </c>
      <c r="B415" s="151" t="s">
        <v>337</v>
      </c>
      <c r="C415" s="152" t="s">
        <v>118</v>
      </c>
      <c r="D415" s="153">
        <v>0</v>
      </c>
      <c r="E415" s="154">
        <v>5616.3329999999996</v>
      </c>
      <c r="F415" s="154">
        <v>3875.2218199999998</v>
      </c>
      <c r="G415" s="155">
        <v>0.68999146240082276</v>
      </c>
    </row>
    <row r="416" spans="1:7" ht="28.5" customHeight="1" x14ac:dyDescent="0.25">
      <c r="A416" s="150" t="s">
        <v>338</v>
      </c>
      <c r="B416" s="151" t="s">
        <v>339</v>
      </c>
      <c r="C416" s="152" t="s">
        <v>118</v>
      </c>
      <c r="D416" s="153">
        <v>0</v>
      </c>
      <c r="E416" s="154">
        <v>5616.3329999999996</v>
      </c>
      <c r="F416" s="154">
        <v>3875.2218199999998</v>
      </c>
      <c r="G416" s="155">
        <v>0.68999146240082276</v>
      </c>
    </row>
    <row r="417" spans="1:7" ht="31.5" x14ac:dyDescent="0.25">
      <c r="A417" s="150" t="s">
        <v>131</v>
      </c>
      <c r="B417" s="151" t="s">
        <v>734</v>
      </c>
      <c r="C417" s="152" t="s">
        <v>118</v>
      </c>
      <c r="D417" s="153">
        <v>0</v>
      </c>
      <c r="E417" s="154">
        <v>15</v>
      </c>
      <c r="F417" s="154">
        <v>0</v>
      </c>
      <c r="G417" s="155">
        <v>0</v>
      </c>
    </row>
    <row r="418" spans="1:7" ht="31.5" x14ac:dyDescent="0.25">
      <c r="A418" s="150" t="s">
        <v>124</v>
      </c>
      <c r="B418" s="151" t="s">
        <v>734</v>
      </c>
      <c r="C418" s="152" t="s">
        <v>125</v>
      </c>
      <c r="D418" s="153">
        <v>0</v>
      </c>
      <c r="E418" s="154">
        <v>15</v>
      </c>
      <c r="F418" s="154">
        <v>0</v>
      </c>
      <c r="G418" s="155">
        <v>0</v>
      </c>
    </row>
    <row r="419" spans="1:7" ht="31.5" x14ac:dyDescent="0.25">
      <c r="A419" s="150" t="s">
        <v>133</v>
      </c>
      <c r="B419" s="151" t="s">
        <v>734</v>
      </c>
      <c r="C419" s="152" t="s">
        <v>125</v>
      </c>
      <c r="D419" s="153">
        <v>705</v>
      </c>
      <c r="E419" s="154">
        <v>15</v>
      </c>
      <c r="F419" s="154">
        <v>0</v>
      </c>
      <c r="G419" s="155">
        <v>0</v>
      </c>
    </row>
    <row r="420" spans="1:7" ht="31.5" x14ac:dyDescent="0.25">
      <c r="A420" s="150" t="s">
        <v>199</v>
      </c>
      <c r="B420" s="151" t="s">
        <v>340</v>
      </c>
      <c r="C420" s="152" t="s">
        <v>118</v>
      </c>
      <c r="D420" s="153">
        <v>0</v>
      </c>
      <c r="E420" s="154">
        <v>176.58099999999999</v>
      </c>
      <c r="F420" s="154">
        <v>82.429240000000007</v>
      </c>
      <c r="G420" s="155">
        <v>0.46680696111133135</v>
      </c>
    </row>
    <row r="421" spans="1:7" ht="61.5" customHeight="1" x14ac:dyDescent="0.25">
      <c r="A421" s="150" t="s">
        <v>140</v>
      </c>
      <c r="B421" s="151" t="s">
        <v>340</v>
      </c>
      <c r="C421" s="152" t="s">
        <v>141</v>
      </c>
      <c r="D421" s="153">
        <v>0</v>
      </c>
      <c r="E421" s="154">
        <v>1.3</v>
      </c>
      <c r="F421" s="154">
        <v>0</v>
      </c>
      <c r="G421" s="155">
        <v>0</v>
      </c>
    </row>
    <row r="422" spans="1:7" x14ac:dyDescent="0.25">
      <c r="A422" s="150" t="s">
        <v>254</v>
      </c>
      <c r="B422" s="151" t="s">
        <v>340</v>
      </c>
      <c r="C422" s="152" t="s">
        <v>141</v>
      </c>
      <c r="D422" s="153">
        <v>113</v>
      </c>
      <c r="E422" s="154">
        <v>1.3</v>
      </c>
      <c r="F422" s="154">
        <v>0</v>
      </c>
      <c r="G422" s="155">
        <v>0</v>
      </c>
    </row>
    <row r="423" spans="1:7" ht="31.5" x14ac:dyDescent="0.25">
      <c r="A423" s="150" t="s">
        <v>124</v>
      </c>
      <c r="B423" s="151" t="s">
        <v>340</v>
      </c>
      <c r="C423" s="152" t="s">
        <v>125</v>
      </c>
      <c r="D423" s="153">
        <v>0</v>
      </c>
      <c r="E423" s="154">
        <v>175.28100000000001</v>
      </c>
      <c r="F423" s="154">
        <v>82.429240000000007</v>
      </c>
      <c r="G423" s="155">
        <v>0.47026911074217975</v>
      </c>
    </row>
    <row r="424" spans="1:7" ht="22.5" customHeight="1" x14ac:dyDescent="0.25">
      <c r="A424" s="150" t="s">
        <v>254</v>
      </c>
      <c r="B424" s="151" t="s">
        <v>340</v>
      </c>
      <c r="C424" s="152" t="s">
        <v>125</v>
      </c>
      <c r="D424" s="153">
        <v>113</v>
      </c>
      <c r="E424" s="154">
        <v>175.28100000000001</v>
      </c>
      <c r="F424" s="154">
        <v>82.429240000000007</v>
      </c>
      <c r="G424" s="155">
        <v>0.47026911074217975</v>
      </c>
    </row>
    <row r="425" spans="1:7" ht="156" customHeight="1" x14ac:dyDescent="0.25">
      <c r="A425" s="150" t="s">
        <v>194</v>
      </c>
      <c r="B425" s="151" t="s">
        <v>735</v>
      </c>
      <c r="C425" s="152" t="s">
        <v>118</v>
      </c>
      <c r="D425" s="153">
        <v>0</v>
      </c>
      <c r="E425" s="154">
        <v>5424.7520000000004</v>
      </c>
      <c r="F425" s="154">
        <v>3792.7925800000003</v>
      </c>
      <c r="G425" s="155">
        <v>0.69916423460464183</v>
      </c>
    </row>
    <row r="426" spans="1:7" ht="61.5" customHeight="1" x14ac:dyDescent="0.25">
      <c r="A426" s="150" t="s">
        <v>140</v>
      </c>
      <c r="B426" s="151" t="s">
        <v>735</v>
      </c>
      <c r="C426" s="152" t="s">
        <v>141</v>
      </c>
      <c r="D426" s="153">
        <v>0</v>
      </c>
      <c r="E426" s="154">
        <v>5424.7520000000004</v>
      </c>
      <c r="F426" s="154">
        <v>3792.7925800000003</v>
      </c>
      <c r="G426" s="155">
        <v>0.69916423460464183</v>
      </c>
    </row>
    <row r="427" spans="1:7" x14ac:dyDescent="0.25">
      <c r="A427" s="150" t="s">
        <v>254</v>
      </c>
      <c r="B427" s="151" t="s">
        <v>735</v>
      </c>
      <c r="C427" s="152" t="s">
        <v>141</v>
      </c>
      <c r="D427" s="153">
        <v>113</v>
      </c>
      <c r="E427" s="154">
        <v>5424.7520000000004</v>
      </c>
      <c r="F427" s="154">
        <v>3792.7925800000003</v>
      </c>
      <c r="G427" s="155">
        <v>0.69916423460464183</v>
      </c>
    </row>
    <row r="428" spans="1:7" ht="47.25" x14ac:dyDescent="0.25">
      <c r="A428" s="158" t="s">
        <v>736</v>
      </c>
      <c r="B428" s="159" t="s">
        <v>341</v>
      </c>
      <c r="C428" s="160" t="s">
        <v>118</v>
      </c>
      <c r="D428" s="161">
        <v>0</v>
      </c>
      <c r="E428" s="162">
        <v>71766.570160000003</v>
      </c>
      <c r="F428" s="162">
        <v>46110.759009999994</v>
      </c>
      <c r="G428" s="163">
        <v>0.64251027891117485</v>
      </c>
    </row>
    <row r="429" spans="1:7" ht="31.5" x14ac:dyDescent="0.25">
      <c r="A429" s="150" t="s">
        <v>737</v>
      </c>
      <c r="B429" s="151" t="s">
        <v>342</v>
      </c>
      <c r="C429" s="152" t="s">
        <v>118</v>
      </c>
      <c r="D429" s="153">
        <v>0</v>
      </c>
      <c r="E429" s="154">
        <v>71756.570160000003</v>
      </c>
      <c r="F429" s="154">
        <v>46110.759009999994</v>
      </c>
      <c r="G429" s="155">
        <v>0.642599819182885</v>
      </c>
    </row>
    <row r="430" spans="1:7" ht="47.25" x14ac:dyDescent="0.25">
      <c r="A430" s="150" t="s">
        <v>343</v>
      </c>
      <c r="B430" s="151" t="s">
        <v>344</v>
      </c>
      <c r="C430" s="152" t="s">
        <v>118</v>
      </c>
      <c r="D430" s="153">
        <v>0</v>
      </c>
      <c r="E430" s="154">
        <v>155.05000000000001</v>
      </c>
      <c r="F430" s="154">
        <v>113.78573</v>
      </c>
      <c r="G430" s="155">
        <v>0.73386475330538536</v>
      </c>
    </row>
    <row r="431" spans="1:7" ht="47.25" x14ac:dyDescent="0.25">
      <c r="A431" s="150" t="s">
        <v>345</v>
      </c>
      <c r="B431" s="151" t="s">
        <v>346</v>
      </c>
      <c r="C431" s="152" t="s">
        <v>118</v>
      </c>
      <c r="D431" s="153">
        <v>0</v>
      </c>
      <c r="E431" s="154">
        <v>144.05000000000001</v>
      </c>
      <c r="F431" s="154">
        <v>112.27</v>
      </c>
      <c r="G431" s="155">
        <v>0.77938215897257901</v>
      </c>
    </row>
    <row r="432" spans="1:7" ht="31.5" x14ac:dyDescent="0.25">
      <c r="A432" s="150" t="s">
        <v>124</v>
      </c>
      <c r="B432" s="151" t="s">
        <v>346</v>
      </c>
      <c r="C432" s="152" t="s">
        <v>125</v>
      </c>
      <c r="D432" s="153">
        <v>0</v>
      </c>
      <c r="E432" s="154">
        <v>144.05000000000001</v>
      </c>
      <c r="F432" s="154">
        <v>112.27</v>
      </c>
      <c r="G432" s="155">
        <v>0.77938215897257901</v>
      </c>
    </row>
    <row r="433" spans="1:7" ht="31.5" x14ac:dyDescent="0.25">
      <c r="A433" s="150" t="s">
        <v>133</v>
      </c>
      <c r="B433" s="151" t="s">
        <v>346</v>
      </c>
      <c r="C433" s="152" t="s">
        <v>125</v>
      </c>
      <c r="D433" s="153">
        <v>705</v>
      </c>
      <c r="E433" s="154">
        <v>144.05000000000001</v>
      </c>
      <c r="F433" s="154">
        <v>112.27</v>
      </c>
      <c r="G433" s="155">
        <v>0.77938215897257901</v>
      </c>
    </row>
    <row r="434" spans="1:7" ht="45.75" customHeight="1" x14ac:dyDescent="0.25">
      <c r="A434" s="150" t="s">
        <v>347</v>
      </c>
      <c r="B434" s="151" t="s">
        <v>348</v>
      </c>
      <c r="C434" s="152" t="s">
        <v>118</v>
      </c>
      <c r="D434" s="153">
        <v>0</v>
      </c>
      <c r="E434" s="154">
        <v>11</v>
      </c>
      <c r="F434" s="154">
        <v>1.51573</v>
      </c>
      <c r="G434" s="155">
        <v>0.13779363636363637</v>
      </c>
    </row>
    <row r="435" spans="1:7" ht="31.5" x14ac:dyDescent="0.25">
      <c r="A435" s="150" t="s">
        <v>124</v>
      </c>
      <c r="B435" s="151" t="s">
        <v>348</v>
      </c>
      <c r="C435" s="152" t="s">
        <v>125</v>
      </c>
      <c r="D435" s="153">
        <v>0</v>
      </c>
      <c r="E435" s="154">
        <v>11</v>
      </c>
      <c r="F435" s="154">
        <v>1.51573</v>
      </c>
      <c r="G435" s="155">
        <v>0.13779363636363637</v>
      </c>
    </row>
    <row r="436" spans="1:7" ht="31.5" x14ac:dyDescent="0.25">
      <c r="A436" s="150" t="s">
        <v>133</v>
      </c>
      <c r="B436" s="151" t="s">
        <v>348</v>
      </c>
      <c r="C436" s="152" t="s">
        <v>125</v>
      </c>
      <c r="D436" s="153">
        <v>705</v>
      </c>
      <c r="E436" s="154">
        <v>11</v>
      </c>
      <c r="F436" s="154">
        <v>1.51573</v>
      </c>
      <c r="G436" s="155">
        <v>0.13779363636363637</v>
      </c>
    </row>
    <row r="437" spans="1:7" ht="31.5" x14ac:dyDescent="0.25">
      <c r="A437" s="150" t="s">
        <v>349</v>
      </c>
      <c r="B437" s="151" t="s">
        <v>350</v>
      </c>
      <c r="C437" s="152" t="s">
        <v>118</v>
      </c>
      <c r="D437" s="153">
        <v>0</v>
      </c>
      <c r="E437" s="154">
        <v>7285.3040000000001</v>
      </c>
      <c r="F437" s="154">
        <v>5392.9998399999995</v>
      </c>
      <c r="G437" s="155">
        <v>0.74025735096297973</v>
      </c>
    </row>
    <row r="438" spans="1:7" ht="110.25" x14ac:dyDescent="0.25">
      <c r="A438" s="150" t="s">
        <v>351</v>
      </c>
      <c r="B438" s="151" t="s">
        <v>352</v>
      </c>
      <c r="C438" s="152" t="s">
        <v>118</v>
      </c>
      <c r="D438" s="153">
        <v>0</v>
      </c>
      <c r="E438" s="154">
        <v>7285.3040000000001</v>
      </c>
      <c r="F438" s="154">
        <v>5392.9998399999995</v>
      </c>
      <c r="G438" s="155">
        <v>0.74025735096297973</v>
      </c>
    </row>
    <row r="439" spans="1:7" x14ac:dyDescent="0.25">
      <c r="A439" s="150" t="s">
        <v>142</v>
      </c>
      <c r="B439" s="151" t="s">
        <v>352</v>
      </c>
      <c r="C439" s="152" t="s">
        <v>143</v>
      </c>
      <c r="D439" s="153">
        <v>0</v>
      </c>
      <c r="E439" s="154">
        <v>7285.3040000000001</v>
      </c>
      <c r="F439" s="154">
        <v>5392.9998399999995</v>
      </c>
      <c r="G439" s="155">
        <v>0.74025735096297973</v>
      </c>
    </row>
    <row r="440" spans="1:7" x14ac:dyDescent="0.25">
      <c r="A440" s="150" t="s">
        <v>353</v>
      </c>
      <c r="B440" s="151" t="s">
        <v>352</v>
      </c>
      <c r="C440" s="152" t="s">
        <v>143</v>
      </c>
      <c r="D440" s="153">
        <v>1001</v>
      </c>
      <c r="E440" s="154">
        <v>7285.3040000000001</v>
      </c>
      <c r="F440" s="154">
        <v>5392.9998399999995</v>
      </c>
      <c r="G440" s="155">
        <v>0.74025735096297973</v>
      </c>
    </row>
    <row r="441" spans="1:7" ht="41.25" customHeight="1" x14ac:dyDescent="0.25">
      <c r="A441" s="150" t="s">
        <v>354</v>
      </c>
      <c r="B441" s="151" t="s">
        <v>355</v>
      </c>
      <c r="C441" s="152" t="s">
        <v>118</v>
      </c>
      <c r="D441" s="153">
        <v>0</v>
      </c>
      <c r="E441" s="154">
        <v>1268.5260000000001</v>
      </c>
      <c r="F441" s="154">
        <v>900.00630000000001</v>
      </c>
      <c r="G441" s="155">
        <v>0.70948983308186042</v>
      </c>
    </row>
    <row r="442" spans="1:7" ht="63" customHeight="1" x14ac:dyDescent="0.25">
      <c r="A442" s="150" t="s">
        <v>356</v>
      </c>
      <c r="B442" s="151" t="s">
        <v>357</v>
      </c>
      <c r="C442" s="152" t="s">
        <v>118</v>
      </c>
      <c r="D442" s="153">
        <v>0</v>
      </c>
      <c r="E442" s="154">
        <v>1265.5260000000001</v>
      </c>
      <c r="F442" s="154">
        <v>900.00630000000001</v>
      </c>
      <c r="G442" s="155">
        <v>0.71117171832107762</v>
      </c>
    </row>
    <row r="443" spans="1:7" x14ac:dyDescent="0.25">
      <c r="A443" s="150" t="s">
        <v>142</v>
      </c>
      <c r="B443" s="151" t="s">
        <v>357</v>
      </c>
      <c r="C443" s="152" t="s">
        <v>143</v>
      </c>
      <c r="D443" s="153">
        <v>0</v>
      </c>
      <c r="E443" s="154">
        <v>1265.5260000000001</v>
      </c>
      <c r="F443" s="154">
        <v>900.00630000000001</v>
      </c>
      <c r="G443" s="155">
        <v>0.71117171832107762</v>
      </c>
    </row>
    <row r="444" spans="1:7" x14ac:dyDescent="0.25">
      <c r="A444" s="150" t="s">
        <v>254</v>
      </c>
      <c r="B444" s="151" t="s">
        <v>357</v>
      </c>
      <c r="C444" s="152" t="s">
        <v>143</v>
      </c>
      <c r="D444" s="153">
        <v>113</v>
      </c>
      <c r="E444" s="154">
        <v>1265.5260000000001</v>
      </c>
      <c r="F444" s="154">
        <v>900.00630000000001</v>
      </c>
      <c r="G444" s="155">
        <v>0.71117171832107762</v>
      </c>
    </row>
    <row r="445" spans="1:7" ht="31.5" x14ac:dyDescent="0.25">
      <c r="A445" s="150" t="s">
        <v>358</v>
      </c>
      <c r="B445" s="151" t="s">
        <v>359</v>
      </c>
      <c r="C445" s="152" t="s">
        <v>118</v>
      </c>
      <c r="D445" s="153">
        <v>0</v>
      </c>
      <c r="E445" s="154">
        <v>3</v>
      </c>
      <c r="F445" s="154">
        <v>0</v>
      </c>
      <c r="G445" s="155">
        <v>0</v>
      </c>
    </row>
    <row r="446" spans="1:7" x14ac:dyDescent="0.25">
      <c r="A446" s="150" t="s">
        <v>142</v>
      </c>
      <c r="B446" s="151" t="s">
        <v>359</v>
      </c>
      <c r="C446" s="152" t="s">
        <v>143</v>
      </c>
      <c r="D446" s="153">
        <v>0</v>
      </c>
      <c r="E446" s="154">
        <v>3</v>
      </c>
      <c r="F446" s="154">
        <v>0</v>
      </c>
      <c r="G446" s="155">
        <v>0</v>
      </c>
    </row>
    <row r="447" spans="1:7" x14ac:dyDescent="0.25">
      <c r="A447" s="150" t="s">
        <v>254</v>
      </c>
      <c r="B447" s="151" t="s">
        <v>359</v>
      </c>
      <c r="C447" s="152" t="s">
        <v>143</v>
      </c>
      <c r="D447" s="153">
        <v>113</v>
      </c>
      <c r="E447" s="154">
        <v>3</v>
      </c>
      <c r="F447" s="154">
        <v>0</v>
      </c>
      <c r="G447" s="155">
        <v>0</v>
      </c>
    </row>
    <row r="448" spans="1:7" x14ac:dyDescent="0.25">
      <c r="A448" s="150" t="s">
        <v>360</v>
      </c>
      <c r="B448" s="151" t="s">
        <v>361</v>
      </c>
      <c r="C448" s="152" t="s">
        <v>118</v>
      </c>
      <c r="D448" s="153">
        <v>0</v>
      </c>
      <c r="E448" s="154">
        <v>233.03100000000001</v>
      </c>
      <c r="F448" s="154">
        <v>233.03100000000001</v>
      </c>
      <c r="G448" s="155">
        <v>1</v>
      </c>
    </row>
    <row r="449" spans="1:7" ht="47.25" customHeight="1" x14ac:dyDescent="0.25">
      <c r="A449" s="150" t="s">
        <v>362</v>
      </c>
      <c r="B449" s="151" t="s">
        <v>363</v>
      </c>
      <c r="C449" s="152" t="s">
        <v>118</v>
      </c>
      <c r="D449" s="153">
        <v>0</v>
      </c>
      <c r="E449" s="154">
        <v>233.03100000000001</v>
      </c>
      <c r="F449" s="154">
        <v>233.03100000000001</v>
      </c>
      <c r="G449" s="155">
        <v>1</v>
      </c>
    </row>
    <row r="450" spans="1:7" ht="18" customHeight="1" x14ac:dyDescent="0.25">
      <c r="A450" s="150" t="s">
        <v>136</v>
      </c>
      <c r="B450" s="151" t="s">
        <v>363</v>
      </c>
      <c r="C450" s="152" t="s">
        <v>137</v>
      </c>
      <c r="D450" s="153">
        <v>0</v>
      </c>
      <c r="E450" s="154">
        <v>233.03100000000001</v>
      </c>
      <c r="F450" s="154">
        <v>233.03100000000001</v>
      </c>
      <c r="G450" s="155">
        <v>1</v>
      </c>
    </row>
    <row r="451" spans="1:7" x14ac:dyDescent="0.25">
      <c r="A451" s="150" t="s">
        <v>254</v>
      </c>
      <c r="B451" s="151" t="s">
        <v>363</v>
      </c>
      <c r="C451" s="152" t="s">
        <v>137</v>
      </c>
      <c r="D451" s="153">
        <v>113</v>
      </c>
      <c r="E451" s="154">
        <v>233.03100000000001</v>
      </c>
      <c r="F451" s="154">
        <v>233.03100000000001</v>
      </c>
      <c r="G451" s="155">
        <v>1</v>
      </c>
    </row>
    <row r="452" spans="1:7" ht="31.5" customHeight="1" x14ac:dyDescent="0.25">
      <c r="A452" s="150" t="s">
        <v>364</v>
      </c>
      <c r="B452" s="151" t="s">
        <v>365</v>
      </c>
      <c r="C452" s="152" t="s">
        <v>118</v>
      </c>
      <c r="D452" s="153">
        <v>0</v>
      </c>
      <c r="E452" s="154">
        <v>54020.472159999998</v>
      </c>
      <c r="F452" s="154">
        <v>32962.393060000002</v>
      </c>
      <c r="G452" s="155">
        <v>0.6101833571978168</v>
      </c>
    </row>
    <row r="453" spans="1:7" ht="31.5" x14ac:dyDescent="0.25">
      <c r="A453" s="150" t="s">
        <v>199</v>
      </c>
      <c r="B453" s="151" t="s">
        <v>366</v>
      </c>
      <c r="C453" s="152" t="s">
        <v>118</v>
      </c>
      <c r="D453" s="153">
        <v>0</v>
      </c>
      <c r="E453" s="154">
        <v>4033.2481600000001</v>
      </c>
      <c r="F453" s="154">
        <v>1817.5401100000001</v>
      </c>
      <c r="G453" s="155">
        <v>0.45063929564899374</v>
      </c>
    </row>
    <row r="454" spans="1:7" ht="61.5" customHeight="1" x14ac:dyDescent="0.25">
      <c r="A454" s="150" t="s">
        <v>140</v>
      </c>
      <c r="B454" s="151" t="s">
        <v>366</v>
      </c>
      <c r="C454" s="152" t="s">
        <v>141</v>
      </c>
      <c r="D454" s="153">
        <v>0</v>
      </c>
      <c r="E454" s="154">
        <v>42.60998</v>
      </c>
      <c r="F454" s="154">
        <v>19.004000000000001</v>
      </c>
      <c r="G454" s="155">
        <v>0.44599880121980812</v>
      </c>
    </row>
    <row r="455" spans="1:7" ht="63" x14ac:dyDescent="0.25">
      <c r="A455" s="150" t="s">
        <v>272</v>
      </c>
      <c r="B455" s="151" t="s">
        <v>366</v>
      </c>
      <c r="C455" s="152" t="s">
        <v>141</v>
      </c>
      <c r="D455" s="153">
        <v>104</v>
      </c>
      <c r="E455" s="154">
        <v>42.60998</v>
      </c>
      <c r="F455" s="154">
        <v>19.004000000000001</v>
      </c>
      <c r="G455" s="155">
        <v>0.44599880121980812</v>
      </c>
    </row>
    <row r="456" spans="1:7" ht="31.5" x14ac:dyDescent="0.25">
      <c r="A456" s="150" t="s">
        <v>124</v>
      </c>
      <c r="B456" s="151" t="s">
        <v>366</v>
      </c>
      <c r="C456" s="152" t="s">
        <v>125</v>
      </c>
      <c r="D456" s="153">
        <v>0</v>
      </c>
      <c r="E456" s="154">
        <v>3947.6830199999999</v>
      </c>
      <c r="F456" s="154">
        <v>1760.4269099999999</v>
      </c>
      <c r="G456" s="155">
        <v>0.44593927655316151</v>
      </c>
    </row>
    <row r="457" spans="1:7" ht="59.25" customHeight="1" x14ac:dyDescent="0.25">
      <c r="A457" s="150" t="s">
        <v>272</v>
      </c>
      <c r="B457" s="151" t="s">
        <v>366</v>
      </c>
      <c r="C457" s="152" t="s">
        <v>125</v>
      </c>
      <c r="D457" s="153">
        <v>104</v>
      </c>
      <c r="E457" s="154">
        <v>3947.6830199999999</v>
      </c>
      <c r="F457" s="154">
        <v>1760.4269099999999</v>
      </c>
      <c r="G457" s="155">
        <v>0.44593927655316151</v>
      </c>
    </row>
    <row r="458" spans="1:7" x14ac:dyDescent="0.25">
      <c r="A458" s="150" t="s">
        <v>142</v>
      </c>
      <c r="B458" s="151" t="s">
        <v>366</v>
      </c>
      <c r="C458" s="152" t="s">
        <v>143</v>
      </c>
      <c r="D458" s="153">
        <v>0</v>
      </c>
      <c r="E458" s="154">
        <v>25</v>
      </c>
      <c r="F458" s="154">
        <v>25</v>
      </c>
      <c r="G458" s="155">
        <v>1</v>
      </c>
    </row>
    <row r="459" spans="1:7" ht="63" x14ac:dyDescent="0.25">
      <c r="A459" s="150" t="s">
        <v>272</v>
      </c>
      <c r="B459" s="151" t="s">
        <v>366</v>
      </c>
      <c r="C459" s="152" t="s">
        <v>143</v>
      </c>
      <c r="D459" s="153">
        <v>104</v>
      </c>
      <c r="E459" s="154">
        <v>25</v>
      </c>
      <c r="F459" s="154">
        <v>25</v>
      </c>
      <c r="G459" s="155">
        <v>1</v>
      </c>
    </row>
    <row r="460" spans="1:7" ht="21.75" customHeight="1" x14ac:dyDescent="0.25">
      <c r="A460" s="150" t="s">
        <v>136</v>
      </c>
      <c r="B460" s="151" t="s">
        <v>366</v>
      </c>
      <c r="C460" s="152" t="s">
        <v>137</v>
      </c>
      <c r="D460" s="153">
        <v>0</v>
      </c>
      <c r="E460" s="154">
        <v>17.955159999999999</v>
      </c>
      <c r="F460" s="154">
        <v>13.109200000000001</v>
      </c>
      <c r="G460" s="155">
        <v>0.73010766821348294</v>
      </c>
    </row>
    <row r="461" spans="1:7" ht="63" x14ac:dyDescent="0.25">
      <c r="A461" s="150" t="s">
        <v>272</v>
      </c>
      <c r="B461" s="151" t="s">
        <v>366</v>
      </c>
      <c r="C461" s="152" t="s">
        <v>137</v>
      </c>
      <c r="D461" s="153">
        <v>104</v>
      </c>
      <c r="E461" s="154">
        <v>17.955159999999999</v>
      </c>
      <c r="F461" s="154">
        <v>13.109200000000001</v>
      </c>
      <c r="G461" s="155">
        <v>0.73010766821348294</v>
      </c>
    </row>
    <row r="462" spans="1:7" ht="157.5" customHeight="1" x14ac:dyDescent="0.25">
      <c r="A462" s="150" t="s">
        <v>194</v>
      </c>
      <c r="B462" s="151" t="s">
        <v>367</v>
      </c>
      <c r="C462" s="152" t="s">
        <v>118</v>
      </c>
      <c r="D462" s="153">
        <v>0</v>
      </c>
      <c r="E462" s="154">
        <v>49987.224000000002</v>
      </c>
      <c r="F462" s="154">
        <v>31144.85295</v>
      </c>
      <c r="G462" s="155">
        <v>0.62305626233615208</v>
      </c>
    </row>
    <row r="463" spans="1:7" ht="61.5" customHeight="1" x14ac:dyDescent="0.25">
      <c r="A463" s="150" t="s">
        <v>140</v>
      </c>
      <c r="B463" s="151" t="s">
        <v>367</v>
      </c>
      <c r="C463" s="152" t="s">
        <v>141</v>
      </c>
      <c r="D463" s="153">
        <v>0</v>
      </c>
      <c r="E463" s="154">
        <v>49987.224000000002</v>
      </c>
      <c r="F463" s="154">
        <v>31144.85295</v>
      </c>
      <c r="G463" s="155">
        <v>0.62305626233615208</v>
      </c>
    </row>
    <row r="464" spans="1:7" ht="59.25" customHeight="1" x14ac:dyDescent="0.25">
      <c r="A464" s="150" t="s">
        <v>272</v>
      </c>
      <c r="B464" s="151" t="s">
        <v>367</v>
      </c>
      <c r="C464" s="152" t="s">
        <v>141</v>
      </c>
      <c r="D464" s="153">
        <v>104</v>
      </c>
      <c r="E464" s="154">
        <v>49987.224000000002</v>
      </c>
      <c r="F464" s="154">
        <v>31144.85295</v>
      </c>
      <c r="G464" s="155">
        <v>0.62305626233615208</v>
      </c>
    </row>
    <row r="465" spans="1:7" s="62" customFormat="1" ht="31.5" x14ac:dyDescent="0.25">
      <c r="A465" s="150" t="s">
        <v>368</v>
      </c>
      <c r="B465" s="151" t="s">
        <v>369</v>
      </c>
      <c r="C465" s="152" t="s">
        <v>118</v>
      </c>
      <c r="D465" s="153">
        <v>0</v>
      </c>
      <c r="E465" s="154">
        <v>3609.8870000000002</v>
      </c>
      <c r="F465" s="154">
        <v>2670.7815599999999</v>
      </c>
      <c r="G465" s="155">
        <v>0.73985184577799801</v>
      </c>
    </row>
    <row r="466" spans="1:7" ht="31.5" x14ac:dyDescent="0.25">
      <c r="A466" s="150" t="s">
        <v>131</v>
      </c>
      <c r="B466" s="151" t="s">
        <v>370</v>
      </c>
      <c r="C466" s="152" t="s">
        <v>118</v>
      </c>
      <c r="D466" s="153">
        <v>0</v>
      </c>
      <c r="E466" s="154">
        <v>2.4500000000000002</v>
      </c>
      <c r="F466" s="154">
        <v>2.4500000000000002</v>
      </c>
      <c r="G466" s="155">
        <v>1</v>
      </c>
    </row>
    <row r="467" spans="1:7" ht="31.5" x14ac:dyDescent="0.25">
      <c r="A467" s="150" t="s">
        <v>124</v>
      </c>
      <c r="B467" s="151" t="s">
        <v>370</v>
      </c>
      <c r="C467" s="152" t="s">
        <v>125</v>
      </c>
      <c r="D467" s="153">
        <v>0</v>
      </c>
      <c r="E467" s="154">
        <v>2.4500000000000002</v>
      </c>
      <c r="F467" s="154">
        <v>2.4500000000000002</v>
      </c>
      <c r="G467" s="155">
        <v>1</v>
      </c>
    </row>
    <row r="468" spans="1:7" ht="31.5" x14ac:dyDescent="0.25">
      <c r="A468" s="150" t="s">
        <v>133</v>
      </c>
      <c r="B468" s="151" t="s">
        <v>370</v>
      </c>
      <c r="C468" s="152" t="s">
        <v>125</v>
      </c>
      <c r="D468" s="153">
        <v>705</v>
      </c>
      <c r="E468" s="154">
        <v>2.4500000000000002</v>
      </c>
      <c r="F468" s="154">
        <v>2.4500000000000002</v>
      </c>
      <c r="G468" s="155">
        <v>1</v>
      </c>
    </row>
    <row r="469" spans="1:7" ht="59.25" customHeight="1" x14ac:dyDescent="0.25">
      <c r="A469" s="150" t="s">
        <v>194</v>
      </c>
      <c r="B469" s="151" t="s">
        <v>738</v>
      </c>
      <c r="C469" s="152" t="s">
        <v>118</v>
      </c>
      <c r="D469" s="153">
        <v>0</v>
      </c>
      <c r="E469" s="154">
        <v>3607.4369999999999</v>
      </c>
      <c r="F469" s="154">
        <v>2668.3315600000001</v>
      </c>
      <c r="G469" s="155">
        <v>0.73967516549838574</v>
      </c>
    </row>
    <row r="470" spans="1:7" ht="61.5" customHeight="1" x14ac:dyDescent="0.25">
      <c r="A470" s="150" t="s">
        <v>140</v>
      </c>
      <c r="B470" s="151" t="s">
        <v>738</v>
      </c>
      <c r="C470" s="152" t="s">
        <v>141</v>
      </c>
      <c r="D470" s="153">
        <v>0</v>
      </c>
      <c r="E470" s="154">
        <v>3607.4369999999999</v>
      </c>
      <c r="F470" s="154">
        <v>2668.3315600000001</v>
      </c>
      <c r="G470" s="155">
        <v>0.73967516549838574</v>
      </c>
    </row>
    <row r="471" spans="1:7" ht="47.25" x14ac:dyDescent="0.25">
      <c r="A471" s="150" t="s">
        <v>371</v>
      </c>
      <c r="B471" s="151" t="s">
        <v>738</v>
      </c>
      <c r="C471" s="152" t="s">
        <v>141</v>
      </c>
      <c r="D471" s="153">
        <v>102</v>
      </c>
      <c r="E471" s="154">
        <v>3607.4369999999999</v>
      </c>
      <c r="F471" s="154">
        <v>2668.3315600000001</v>
      </c>
      <c r="G471" s="155">
        <v>0.73967516549838574</v>
      </c>
    </row>
    <row r="472" spans="1:7" ht="31.5" x14ac:dyDescent="0.25">
      <c r="A472" s="150" t="s">
        <v>372</v>
      </c>
      <c r="B472" s="151" t="s">
        <v>373</v>
      </c>
      <c r="C472" s="152" t="s">
        <v>118</v>
      </c>
      <c r="D472" s="153">
        <v>0</v>
      </c>
      <c r="E472" s="154">
        <v>5184.3</v>
      </c>
      <c r="F472" s="154">
        <v>3837.76152</v>
      </c>
      <c r="G472" s="155">
        <v>0.74026609571205371</v>
      </c>
    </row>
    <row r="473" spans="1:7" ht="63" x14ac:dyDescent="0.25">
      <c r="A473" s="150" t="s">
        <v>374</v>
      </c>
      <c r="B473" s="151" t="s">
        <v>375</v>
      </c>
      <c r="C473" s="152" t="s">
        <v>118</v>
      </c>
      <c r="D473" s="153">
        <v>0</v>
      </c>
      <c r="E473" s="154">
        <v>122.3</v>
      </c>
      <c r="F473" s="154">
        <v>122.3</v>
      </c>
      <c r="G473" s="155">
        <v>1</v>
      </c>
    </row>
    <row r="474" spans="1:7" ht="29.25" customHeight="1" x14ac:dyDescent="0.25">
      <c r="A474" s="150" t="s">
        <v>124</v>
      </c>
      <c r="B474" s="151" t="s">
        <v>375</v>
      </c>
      <c r="C474" s="152" t="s">
        <v>125</v>
      </c>
      <c r="D474" s="153">
        <v>0</v>
      </c>
      <c r="E474" s="154">
        <v>122.3</v>
      </c>
      <c r="F474" s="154">
        <v>122.3</v>
      </c>
      <c r="G474" s="155">
        <v>1</v>
      </c>
    </row>
    <row r="475" spans="1:7" x14ac:dyDescent="0.25">
      <c r="A475" s="150" t="s">
        <v>376</v>
      </c>
      <c r="B475" s="151" t="s">
        <v>375</v>
      </c>
      <c r="C475" s="152" t="s">
        <v>125</v>
      </c>
      <c r="D475" s="153">
        <v>105</v>
      </c>
      <c r="E475" s="154">
        <v>122.3</v>
      </c>
      <c r="F475" s="154">
        <v>122.3</v>
      </c>
      <c r="G475" s="155">
        <v>1</v>
      </c>
    </row>
    <row r="476" spans="1:7" ht="61.5" customHeight="1" x14ac:dyDescent="0.25">
      <c r="A476" s="150" t="s">
        <v>377</v>
      </c>
      <c r="B476" s="151" t="s">
        <v>378</v>
      </c>
      <c r="C476" s="152" t="s">
        <v>118</v>
      </c>
      <c r="D476" s="153">
        <v>0</v>
      </c>
      <c r="E476" s="154">
        <v>1745.5</v>
      </c>
      <c r="F476" s="154">
        <v>1331.3120700000002</v>
      </c>
      <c r="G476" s="155">
        <v>0.76271101117158413</v>
      </c>
    </row>
    <row r="477" spans="1:7" ht="61.5" customHeight="1" x14ac:dyDescent="0.25">
      <c r="A477" s="150" t="s">
        <v>140</v>
      </c>
      <c r="B477" s="151" t="s">
        <v>378</v>
      </c>
      <c r="C477" s="152" t="s">
        <v>141</v>
      </c>
      <c r="D477" s="153">
        <v>0</v>
      </c>
      <c r="E477" s="154">
        <v>1600.66</v>
      </c>
      <c r="F477" s="154">
        <v>1219.1843899999999</v>
      </c>
      <c r="G477" s="155">
        <v>0.76167605237839386</v>
      </c>
    </row>
    <row r="478" spans="1:7" ht="44.25" customHeight="1" x14ac:dyDescent="0.25">
      <c r="A478" s="150" t="s">
        <v>272</v>
      </c>
      <c r="B478" s="151" t="s">
        <v>378</v>
      </c>
      <c r="C478" s="152" t="s">
        <v>141</v>
      </c>
      <c r="D478" s="153">
        <v>104</v>
      </c>
      <c r="E478" s="154">
        <v>1600.66</v>
      </c>
      <c r="F478" s="154">
        <v>1219.1843899999999</v>
      </c>
      <c r="G478" s="155">
        <v>0.76167605237839386</v>
      </c>
    </row>
    <row r="479" spans="1:7" ht="30" customHeight="1" x14ac:dyDescent="0.25">
      <c r="A479" s="150" t="s">
        <v>124</v>
      </c>
      <c r="B479" s="151" t="s">
        <v>378</v>
      </c>
      <c r="C479" s="152" t="s">
        <v>125</v>
      </c>
      <c r="D479" s="153">
        <v>0</v>
      </c>
      <c r="E479" s="154">
        <v>144.84</v>
      </c>
      <c r="F479" s="154">
        <v>112.12768</v>
      </c>
      <c r="G479" s="155">
        <v>0.77414857774095547</v>
      </c>
    </row>
    <row r="480" spans="1:7" ht="63" x14ac:dyDescent="0.25">
      <c r="A480" s="150" t="s">
        <v>272</v>
      </c>
      <c r="B480" s="151" t="s">
        <v>378</v>
      </c>
      <c r="C480" s="152" t="s">
        <v>125</v>
      </c>
      <c r="D480" s="153">
        <v>104</v>
      </c>
      <c r="E480" s="154">
        <v>144.84</v>
      </c>
      <c r="F480" s="154">
        <v>112.12768</v>
      </c>
      <c r="G480" s="155">
        <v>0.77414857774095547</v>
      </c>
    </row>
    <row r="481" spans="1:7" ht="63" x14ac:dyDescent="0.25">
      <c r="A481" s="150" t="s">
        <v>379</v>
      </c>
      <c r="B481" s="151" t="s">
        <v>380</v>
      </c>
      <c r="C481" s="152" t="s">
        <v>118</v>
      </c>
      <c r="D481" s="153">
        <v>0</v>
      </c>
      <c r="E481" s="154">
        <v>1631.9</v>
      </c>
      <c r="F481" s="154">
        <v>1193.7238799999998</v>
      </c>
      <c r="G481" s="155">
        <v>0.73149327777437334</v>
      </c>
    </row>
    <row r="482" spans="1:7" ht="61.5" customHeight="1" x14ac:dyDescent="0.25">
      <c r="A482" s="150" t="s">
        <v>140</v>
      </c>
      <c r="B482" s="151" t="s">
        <v>380</v>
      </c>
      <c r="C482" s="152" t="s">
        <v>141</v>
      </c>
      <c r="D482" s="153">
        <v>0</v>
      </c>
      <c r="E482" s="154">
        <v>1430.2</v>
      </c>
      <c r="F482" s="154">
        <v>1101.32952</v>
      </c>
      <c r="G482" s="155">
        <v>0.77005280380366381</v>
      </c>
    </row>
    <row r="483" spans="1:7" ht="63" x14ac:dyDescent="0.25">
      <c r="A483" s="150" t="s">
        <v>272</v>
      </c>
      <c r="B483" s="151" t="s">
        <v>380</v>
      </c>
      <c r="C483" s="152" t="s">
        <v>141</v>
      </c>
      <c r="D483" s="153">
        <v>104</v>
      </c>
      <c r="E483" s="154">
        <v>1430.2</v>
      </c>
      <c r="F483" s="154">
        <v>1101.32952</v>
      </c>
      <c r="G483" s="155">
        <v>0.77005280380366381</v>
      </c>
    </row>
    <row r="484" spans="1:7" ht="31.5" x14ac:dyDescent="0.25">
      <c r="A484" s="150" t="s">
        <v>124</v>
      </c>
      <c r="B484" s="151" t="s">
        <v>380</v>
      </c>
      <c r="C484" s="152" t="s">
        <v>125</v>
      </c>
      <c r="D484" s="153">
        <v>0</v>
      </c>
      <c r="E484" s="154">
        <v>201.7</v>
      </c>
      <c r="F484" s="154">
        <v>92.394360000000006</v>
      </c>
      <c r="G484" s="155">
        <v>0.45807813584531482</v>
      </c>
    </row>
    <row r="485" spans="1:7" ht="63" x14ac:dyDescent="0.25">
      <c r="A485" s="150" t="s">
        <v>272</v>
      </c>
      <c r="B485" s="151" t="s">
        <v>380</v>
      </c>
      <c r="C485" s="152" t="s">
        <v>125</v>
      </c>
      <c r="D485" s="153">
        <v>104</v>
      </c>
      <c r="E485" s="154">
        <v>201.7</v>
      </c>
      <c r="F485" s="154">
        <v>92.394360000000006</v>
      </c>
      <c r="G485" s="155">
        <v>0.45807813584531482</v>
      </c>
    </row>
    <row r="486" spans="1:7" ht="31.5" x14ac:dyDescent="0.25">
      <c r="A486" s="150" t="s">
        <v>381</v>
      </c>
      <c r="B486" s="151" t="s">
        <v>382</v>
      </c>
      <c r="C486" s="152" t="s">
        <v>118</v>
      </c>
      <c r="D486" s="153">
        <v>0</v>
      </c>
      <c r="E486" s="154">
        <v>821.3</v>
      </c>
      <c r="F486" s="154">
        <v>583.44279000000006</v>
      </c>
      <c r="G486" s="155">
        <v>0.71038937051016682</v>
      </c>
    </row>
    <row r="487" spans="1:7" ht="64.5" customHeight="1" x14ac:dyDescent="0.25">
      <c r="A487" s="150" t="s">
        <v>140</v>
      </c>
      <c r="B487" s="151" t="s">
        <v>382</v>
      </c>
      <c r="C487" s="152" t="s">
        <v>141</v>
      </c>
      <c r="D487" s="153">
        <v>0</v>
      </c>
      <c r="E487" s="154">
        <v>752.10599999999999</v>
      </c>
      <c r="F487" s="154">
        <v>543.03479000000004</v>
      </c>
      <c r="G487" s="155">
        <v>0.72201895743419153</v>
      </c>
    </row>
    <row r="488" spans="1:7" ht="63" x14ac:dyDescent="0.25">
      <c r="A488" s="150" t="s">
        <v>272</v>
      </c>
      <c r="B488" s="151" t="s">
        <v>382</v>
      </c>
      <c r="C488" s="152" t="s">
        <v>141</v>
      </c>
      <c r="D488" s="153">
        <v>104</v>
      </c>
      <c r="E488" s="154">
        <v>752.10599999999999</v>
      </c>
      <c r="F488" s="154">
        <v>543.03479000000004</v>
      </c>
      <c r="G488" s="155">
        <v>0.72201895743419153</v>
      </c>
    </row>
    <row r="489" spans="1:7" ht="31.5" x14ac:dyDescent="0.25">
      <c r="A489" s="150" t="s">
        <v>124</v>
      </c>
      <c r="B489" s="151" t="s">
        <v>382</v>
      </c>
      <c r="C489" s="152" t="s">
        <v>125</v>
      </c>
      <c r="D489" s="153">
        <v>0</v>
      </c>
      <c r="E489" s="154">
        <v>69.194000000000003</v>
      </c>
      <c r="F489" s="154">
        <v>40.408000000000001</v>
      </c>
      <c r="G489" s="155">
        <v>0.5839812700523167</v>
      </c>
    </row>
    <row r="490" spans="1:7" ht="63" x14ac:dyDescent="0.25">
      <c r="A490" s="150" t="s">
        <v>272</v>
      </c>
      <c r="B490" s="151" t="s">
        <v>382</v>
      </c>
      <c r="C490" s="152" t="s">
        <v>125</v>
      </c>
      <c r="D490" s="153">
        <v>104</v>
      </c>
      <c r="E490" s="154">
        <v>69.194000000000003</v>
      </c>
      <c r="F490" s="154">
        <v>40.408000000000001</v>
      </c>
      <c r="G490" s="155">
        <v>0.5839812700523167</v>
      </c>
    </row>
    <row r="491" spans="1:7" ht="45" customHeight="1" x14ac:dyDescent="0.25">
      <c r="A491" s="150" t="s">
        <v>383</v>
      </c>
      <c r="B491" s="151" t="s">
        <v>384</v>
      </c>
      <c r="C491" s="152" t="s">
        <v>118</v>
      </c>
      <c r="D491" s="153">
        <v>0</v>
      </c>
      <c r="E491" s="154">
        <v>862.6</v>
      </c>
      <c r="F491" s="154">
        <v>606.98278000000005</v>
      </c>
      <c r="G491" s="155">
        <v>0.70366656619522372</v>
      </c>
    </row>
    <row r="492" spans="1:7" ht="64.5" customHeight="1" x14ac:dyDescent="0.25">
      <c r="A492" s="150" t="s">
        <v>140</v>
      </c>
      <c r="B492" s="151" t="s">
        <v>384</v>
      </c>
      <c r="C492" s="152" t="s">
        <v>141</v>
      </c>
      <c r="D492" s="153">
        <v>0</v>
      </c>
      <c r="E492" s="154">
        <v>793.46500000000003</v>
      </c>
      <c r="F492" s="154">
        <v>580.82222000000002</v>
      </c>
      <c r="G492" s="155">
        <v>0.73200736012300471</v>
      </c>
    </row>
    <row r="493" spans="1:7" ht="63" x14ac:dyDescent="0.25">
      <c r="A493" s="150" t="s">
        <v>272</v>
      </c>
      <c r="B493" s="151" t="s">
        <v>384</v>
      </c>
      <c r="C493" s="152" t="s">
        <v>141</v>
      </c>
      <c r="D493" s="153">
        <v>104</v>
      </c>
      <c r="E493" s="154">
        <v>793.46500000000003</v>
      </c>
      <c r="F493" s="154">
        <v>580.82222000000002</v>
      </c>
      <c r="G493" s="155">
        <v>0.73200736012300471</v>
      </c>
    </row>
    <row r="494" spans="1:7" ht="31.5" x14ac:dyDescent="0.25">
      <c r="A494" s="150" t="s">
        <v>124</v>
      </c>
      <c r="B494" s="151" t="s">
        <v>384</v>
      </c>
      <c r="C494" s="152" t="s">
        <v>125</v>
      </c>
      <c r="D494" s="153">
        <v>0</v>
      </c>
      <c r="E494" s="154">
        <v>69.135000000000005</v>
      </c>
      <c r="F494" s="154">
        <v>26.16056</v>
      </c>
      <c r="G494" s="155">
        <v>0.37839820640775296</v>
      </c>
    </row>
    <row r="495" spans="1:7" ht="63" x14ac:dyDescent="0.25">
      <c r="A495" s="150" t="s">
        <v>272</v>
      </c>
      <c r="B495" s="151" t="s">
        <v>384</v>
      </c>
      <c r="C495" s="152" t="s">
        <v>125</v>
      </c>
      <c r="D495" s="153">
        <v>104</v>
      </c>
      <c r="E495" s="154">
        <v>69.135000000000005</v>
      </c>
      <c r="F495" s="154">
        <v>26.16056</v>
      </c>
      <c r="G495" s="155">
        <v>0.37839820640775296</v>
      </c>
    </row>
    <row r="496" spans="1:7" ht="110.25" x14ac:dyDescent="0.25">
      <c r="A496" s="150" t="s">
        <v>385</v>
      </c>
      <c r="B496" s="151" t="s">
        <v>386</v>
      </c>
      <c r="C496" s="152" t="s">
        <v>118</v>
      </c>
      <c r="D496" s="153">
        <v>0</v>
      </c>
      <c r="E496" s="154">
        <v>0.7</v>
      </c>
      <c r="F496" s="154">
        <v>0</v>
      </c>
      <c r="G496" s="155">
        <v>0</v>
      </c>
    </row>
    <row r="497" spans="1:7" ht="31.5" x14ac:dyDescent="0.25">
      <c r="A497" s="150" t="s">
        <v>124</v>
      </c>
      <c r="B497" s="151" t="s">
        <v>386</v>
      </c>
      <c r="C497" s="152" t="s">
        <v>125</v>
      </c>
      <c r="D497" s="153">
        <v>0</v>
      </c>
      <c r="E497" s="154">
        <v>0.7</v>
      </c>
      <c r="F497" s="154">
        <v>0</v>
      </c>
      <c r="G497" s="155">
        <v>0</v>
      </c>
    </row>
    <row r="498" spans="1:7" ht="63" x14ac:dyDescent="0.25">
      <c r="A498" s="150" t="s">
        <v>272</v>
      </c>
      <c r="B498" s="151" t="s">
        <v>386</v>
      </c>
      <c r="C498" s="152" t="s">
        <v>125</v>
      </c>
      <c r="D498" s="153">
        <v>104</v>
      </c>
      <c r="E498" s="154">
        <v>0.7</v>
      </c>
      <c r="F498" s="154">
        <v>0</v>
      </c>
      <c r="G498" s="155">
        <v>0</v>
      </c>
    </row>
    <row r="499" spans="1:7" x14ac:dyDescent="0.25">
      <c r="A499" s="150" t="s">
        <v>739</v>
      </c>
      <c r="B499" s="151" t="s">
        <v>387</v>
      </c>
      <c r="C499" s="152" t="s">
        <v>118</v>
      </c>
      <c r="D499" s="153">
        <v>0</v>
      </c>
      <c r="E499" s="154">
        <v>10</v>
      </c>
      <c r="F499" s="154">
        <v>0</v>
      </c>
      <c r="G499" s="155">
        <v>0</v>
      </c>
    </row>
    <row r="500" spans="1:7" ht="47.25" x14ac:dyDescent="0.25">
      <c r="A500" s="150" t="s">
        <v>388</v>
      </c>
      <c r="B500" s="151" t="s">
        <v>389</v>
      </c>
      <c r="C500" s="152" t="s">
        <v>118</v>
      </c>
      <c r="D500" s="153">
        <v>0</v>
      </c>
      <c r="E500" s="154">
        <v>10</v>
      </c>
      <c r="F500" s="154">
        <v>0</v>
      </c>
      <c r="G500" s="155">
        <v>0</v>
      </c>
    </row>
    <row r="501" spans="1:7" x14ac:dyDescent="0.25">
      <c r="A501" s="150" t="s">
        <v>390</v>
      </c>
      <c r="B501" s="151" t="s">
        <v>391</v>
      </c>
      <c r="C501" s="152" t="s">
        <v>118</v>
      </c>
      <c r="D501" s="153">
        <v>0</v>
      </c>
      <c r="E501" s="154">
        <v>10</v>
      </c>
      <c r="F501" s="154">
        <v>0</v>
      </c>
      <c r="G501" s="155">
        <v>0</v>
      </c>
    </row>
    <row r="502" spans="1:7" ht="31.5" x14ac:dyDescent="0.25">
      <c r="A502" s="150" t="s">
        <v>124</v>
      </c>
      <c r="B502" s="151" t="s">
        <v>391</v>
      </c>
      <c r="C502" s="152" t="s">
        <v>125</v>
      </c>
      <c r="D502" s="153">
        <v>0</v>
      </c>
      <c r="E502" s="154">
        <v>10</v>
      </c>
      <c r="F502" s="154">
        <v>0</v>
      </c>
      <c r="G502" s="155">
        <v>0</v>
      </c>
    </row>
    <row r="503" spans="1:7" x14ac:dyDescent="0.25">
      <c r="A503" s="150" t="s">
        <v>254</v>
      </c>
      <c r="B503" s="151" t="s">
        <v>391</v>
      </c>
      <c r="C503" s="152" t="s">
        <v>125</v>
      </c>
      <c r="D503" s="153">
        <v>113</v>
      </c>
      <c r="E503" s="154">
        <v>10</v>
      </c>
      <c r="F503" s="154">
        <v>0</v>
      </c>
      <c r="G503" s="155">
        <v>0</v>
      </c>
    </row>
    <row r="504" spans="1:7" ht="47.25" x14ac:dyDescent="0.25">
      <c r="A504" s="158" t="s">
        <v>740</v>
      </c>
      <c r="B504" s="159" t="s">
        <v>392</v>
      </c>
      <c r="C504" s="160" t="s">
        <v>118</v>
      </c>
      <c r="D504" s="161">
        <v>0</v>
      </c>
      <c r="E504" s="162">
        <v>7965.8710099999998</v>
      </c>
      <c r="F504" s="162">
        <v>5320.2985799999997</v>
      </c>
      <c r="G504" s="163">
        <v>0.66788660942678257</v>
      </c>
    </row>
    <row r="505" spans="1:7" ht="47.25" x14ac:dyDescent="0.25">
      <c r="A505" s="150" t="s">
        <v>741</v>
      </c>
      <c r="B505" s="151" t="s">
        <v>393</v>
      </c>
      <c r="C505" s="152" t="s">
        <v>118</v>
      </c>
      <c r="D505" s="153">
        <v>0</v>
      </c>
      <c r="E505" s="154">
        <v>620.16996999999992</v>
      </c>
      <c r="F505" s="154">
        <v>59.908999999999999</v>
      </c>
      <c r="G505" s="155">
        <v>9.6600936675473023E-2</v>
      </c>
    </row>
    <row r="506" spans="1:7" ht="47.25" x14ac:dyDescent="0.25">
      <c r="A506" s="150" t="s">
        <v>394</v>
      </c>
      <c r="B506" s="151" t="s">
        <v>395</v>
      </c>
      <c r="C506" s="152" t="s">
        <v>118</v>
      </c>
      <c r="D506" s="153">
        <v>0</v>
      </c>
      <c r="E506" s="154">
        <v>620.16996999999992</v>
      </c>
      <c r="F506" s="154">
        <v>59.908999999999999</v>
      </c>
      <c r="G506" s="155">
        <v>9.6600936675473023E-2</v>
      </c>
    </row>
    <row r="507" spans="1:7" ht="47.25" x14ac:dyDescent="0.25">
      <c r="A507" s="150" t="s">
        <v>396</v>
      </c>
      <c r="B507" s="151" t="s">
        <v>397</v>
      </c>
      <c r="C507" s="152" t="s">
        <v>118</v>
      </c>
      <c r="D507" s="153">
        <v>0</v>
      </c>
      <c r="E507" s="154">
        <v>37.35</v>
      </c>
      <c r="F507" s="154">
        <v>0</v>
      </c>
      <c r="G507" s="155">
        <v>0</v>
      </c>
    </row>
    <row r="508" spans="1:7" ht="31.5" x14ac:dyDescent="0.25">
      <c r="A508" s="150" t="s">
        <v>124</v>
      </c>
      <c r="B508" s="151" t="s">
        <v>397</v>
      </c>
      <c r="C508" s="152" t="s">
        <v>125</v>
      </c>
      <c r="D508" s="153">
        <v>0</v>
      </c>
      <c r="E508" s="154">
        <v>37.35</v>
      </c>
      <c r="F508" s="154">
        <v>0</v>
      </c>
      <c r="G508" s="155">
        <v>0</v>
      </c>
    </row>
    <row r="509" spans="1:7" ht="19.5" customHeight="1" x14ac:dyDescent="0.25">
      <c r="A509" s="150" t="s">
        <v>201</v>
      </c>
      <c r="B509" s="151" t="s">
        <v>397</v>
      </c>
      <c r="C509" s="152" t="s">
        <v>125</v>
      </c>
      <c r="D509" s="153">
        <v>709</v>
      </c>
      <c r="E509" s="154">
        <v>37.35</v>
      </c>
      <c r="F509" s="154">
        <v>0</v>
      </c>
      <c r="G509" s="155">
        <v>0</v>
      </c>
    </row>
    <row r="510" spans="1:7" x14ac:dyDescent="0.25">
      <c r="A510" s="150" t="s">
        <v>398</v>
      </c>
      <c r="B510" s="151" t="s">
        <v>399</v>
      </c>
      <c r="C510" s="152" t="s">
        <v>118</v>
      </c>
      <c r="D510" s="153">
        <v>0</v>
      </c>
      <c r="E510" s="154">
        <v>582.81997000000001</v>
      </c>
      <c r="F510" s="154">
        <v>59.908999999999999</v>
      </c>
      <c r="G510" s="155">
        <v>0.10279160475575332</v>
      </c>
    </row>
    <row r="511" spans="1:7" ht="31.5" x14ac:dyDescent="0.25">
      <c r="A511" s="150" t="s">
        <v>124</v>
      </c>
      <c r="B511" s="151" t="s">
        <v>399</v>
      </c>
      <c r="C511" s="152" t="s">
        <v>125</v>
      </c>
      <c r="D511" s="153">
        <v>0</v>
      </c>
      <c r="E511" s="154">
        <v>582.81997000000001</v>
      </c>
      <c r="F511" s="154">
        <v>59.908999999999999</v>
      </c>
      <c r="G511" s="155">
        <v>0.10279160475575332</v>
      </c>
    </row>
    <row r="512" spans="1:7" x14ac:dyDescent="0.25">
      <c r="A512" s="150" t="s">
        <v>331</v>
      </c>
      <c r="B512" s="151" t="s">
        <v>399</v>
      </c>
      <c r="C512" s="152" t="s">
        <v>125</v>
      </c>
      <c r="D512" s="153">
        <v>409</v>
      </c>
      <c r="E512" s="154">
        <v>582.81997000000001</v>
      </c>
      <c r="F512" s="154">
        <v>59.908999999999999</v>
      </c>
      <c r="G512" s="155">
        <v>0.10279160475575332</v>
      </c>
    </row>
    <row r="513" spans="1:7" ht="31.5" x14ac:dyDescent="0.25">
      <c r="A513" s="150" t="s">
        <v>742</v>
      </c>
      <c r="B513" s="151" t="s">
        <v>402</v>
      </c>
      <c r="C513" s="152" t="s">
        <v>118</v>
      </c>
      <c r="D513" s="153">
        <v>0</v>
      </c>
      <c r="E513" s="154">
        <v>33.5</v>
      </c>
      <c r="F513" s="154">
        <v>0</v>
      </c>
      <c r="G513" s="155">
        <v>0</v>
      </c>
    </row>
    <row r="514" spans="1:7" ht="63" x14ac:dyDescent="0.25">
      <c r="A514" s="150" t="s">
        <v>403</v>
      </c>
      <c r="B514" s="151" t="s">
        <v>404</v>
      </c>
      <c r="C514" s="152" t="s">
        <v>118</v>
      </c>
      <c r="D514" s="153">
        <v>0</v>
      </c>
      <c r="E514" s="154">
        <v>33.5</v>
      </c>
      <c r="F514" s="154">
        <v>0</v>
      </c>
      <c r="G514" s="155">
        <v>0</v>
      </c>
    </row>
    <row r="515" spans="1:7" ht="31.5" x14ac:dyDescent="0.25">
      <c r="A515" s="150" t="s">
        <v>405</v>
      </c>
      <c r="B515" s="151" t="s">
        <v>406</v>
      </c>
      <c r="C515" s="152" t="s">
        <v>118</v>
      </c>
      <c r="D515" s="153">
        <v>0</v>
      </c>
      <c r="E515" s="154">
        <v>30.5</v>
      </c>
      <c r="F515" s="154">
        <v>0</v>
      </c>
      <c r="G515" s="155">
        <v>0</v>
      </c>
    </row>
    <row r="516" spans="1:7" ht="31.5" x14ac:dyDescent="0.25">
      <c r="A516" s="150" t="s">
        <v>124</v>
      </c>
      <c r="B516" s="151" t="s">
        <v>406</v>
      </c>
      <c r="C516" s="152" t="s">
        <v>125</v>
      </c>
      <c r="D516" s="153">
        <v>0</v>
      </c>
      <c r="E516" s="154">
        <v>30.5</v>
      </c>
      <c r="F516" s="154">
        <v>0</v>
      </c>
      <c r="G516" s="155">
        <v>0</v>
      </c>
    </row>
    <row r="517" spans="1:7" s="62" customFormat="1" x14ac:dyDescent="0.25">
      <c r="A517" s="150" t="s">
        <v>254</v>
      </c>
      <c r="B517" s="151" t="s">
        <v>406</v>
      </c>
      <c r="C517" s="152" t="s">
        <v>125</v>
      </c>
      <c r="D517" s="153">
        <v>113</v>
      </c>
      <c r="E517" s="154">
        <v>30.5</v>
      </c>
      <c r="F517" s="154">
        <v>0</v>
      </c>
      <c r="G517" s="155">
        <v>0</v>
      </c>
    </row>
    <row r="518" spans="1:7" x14ac:dyDescent="0.25">
      <c r="A518" s="150" t="s">
        <v>407</v>
      </c>
      <c r="B518" s="151" t="s">
        <v>408</v>
      </c>
      <c r="C518" s="152" t="s">
        <v>118</v>
      </c>
      <c r="D518" s="153">
        <v>0</v>
      </c>
      <c r="E518" s="154">
        <v>3</v>
      </c>
      <c r="F518" s="154">
        <v>0</v>
      </c>
      <c r="G518" s="155">
        <v>0</v>
      </c>
    </row>
    <row r="519" spans="1:7" ht="31.5" x14ac:dyDescent="0.25">
      <c r="A519" s="150" t="s">
        <v>124</v>
      </c>
      <c r="B519" s="151" t="s">
        <v>408</v>
      </c>
      <c r="C519" s="152" t="s">
        <v>125</v>
      </c>
      <c r="D519" s="153">
        <v>0</v>
      </c>
      <c r="E519" s="154">
        <v>3</v>
      </c>
      <c r="F519" s="154">
        <v>0</v>
      </c>
      <c r="G519" s="155">
        <v>0</v>
      </c>
    </row>
    <row r="520" spans="1:7" x14ac:dyDescent="0.25">
      <c r="A520" s="150" t="s">
        <v>254</v>
      </c>
      <c r="B520" s="151" t="s">
        <v>408</v>
      </c>
      <c r="C520" s="152" t="s">
        <v>125</v>
      </c>
      <c r="D520" s="153">
        <v>113</v>
      </c>
      <c r="E520" s="154">
        <v>3</v>
      </c>
      <c r="F520" s="154">
        <v>0</v>
      </c>
      <c r="G520" s="155">
        <v>0</v>
      </c>
    </row>
    <row r="521" spans="1:7" ht="31.5" x14ac:dyDescent="0.25">
      <c r="A521" s="150" t="s">
        <v>743</v>
      </c>
      <c r="B521" s="151" t="s">
        <v>409</v>
      </c>
      <c r="C521" s="152" t="s">
        <v>118</v>
      </c>
      <c r="D521" s="153">
        <v>0</v>
      </c>
      <c r="E521" s="154">
        <v>7312.2010399999999</v>
      </c>
      <c r="F521" s="154">
        <v>5260.38958</v>
      </c>
      <c r="G521" s="155">
        <v>0.71939892670128225</v>
      </c>
    </row>
    <row r="522" spans="1:7" ht="47.25" x14ac:dyDescent="0.25">
      <c r="A522" s="150" t="s">
        <v>410</v>
      </c>
      <c r="B522" s="151" t="s">
        <v>411</v>
      </c>
      <c r="C522" s="152" t="s">
        <v>118</v>
      </c>
      <c r="D522" s="153">
        <v>0</v>
      </c>
      <c r="E522" s="154">
        <v>70</v>
      </c>
      <c r="F522" s="154">
        <v>40</v>
      </c>
      <c r="G522" s="155">
        <v>0.5714285714285714</v>
      </c>
    </row>
    <row r="523" spans="1:7" ht="47.25" x14ac:dyDescent="0.25">
      <c r="A523" s="150" t="s">
        <v>412</v>
      </c>
      <c r="B523" s="151" t="s">
        <v>413</v>
      </c>
      <c r="C523" s="152" t="s">
        <v>118</v>
      </c>
      <c r="D523" s="153">
        <v>0</v>
      </c>
      <c r="E523" s="154">
        <v>25</v>
      </c>
      <c r="F523" s="154">
        <v>25</v>
      </c>
      <c r="G523" s="155">
        <v>1</v>
      </c>
    </row>
    <row r="524" spans="1:7" ht="31.5" x14ac:dyDescent="0.25">
      <c r="A524" s="150" t="s">
        <v>124</v>
      </c>
      <c r="B524" s="151" t="s">
        <v>413</v>
      </c>
      <c r="C524" s="152" t="s">
        <v>125</v>
      </c>
      <c r="D524" s="153">
        <v>0</v>
      </c>
      <c r="E524" s="154">
        <v>25</v>
      </c>
      <c r="F524" s="154">
        <v>25</v>
      </c>
      <c r="G524" s="155">
        <v>1</v>
      </c>
    </row>
    <row r="525" spans="1:7" x14ac:dyDescent="0.25">
      <c r="A525" s="150" t="s">
        <v>254</v>
      </c>
      <c r="B525" s="151" t="s">
        <v>413</v>
      </c>
      <c r="C525" s="152" t="s">
        <v>125</v>
      </c>
      <c r="D525" s="153">
        <v>113</v>
      </c>
      <c r="E525" s="154">
        <v>25</v>
      </c>
      <c r="F525" s="154">
        <v>25</v>
      </c>
      <c r="G525" s="155">
        <v>1</v>
      </c>
    </row>
    <row r="526" spans="1:7" ht="47.25" x14ac:dyDescent="0.25">
      <c r="A526" s="150" t="s">
        <v>414</v>
      </c>
      <c r="B526" s="151" t="s">
        <v>415</v>
      </c>
      <c r="C526" s="152" t="s">
        <v>118</v>
      </c>
      <c r="D526" s="153">
        <v>0</v>
      </c>
      <c r="E526" s="154">
        <v>15</v>
      </c>
      <c r="F526" s="154">
        <v>15</v>
      </c>
      <c r="G526" s="155">
        <v>1</v>
      </c>
    </row>
    <row r="527" spans="1:7" ht="31.5" x14ac:dyDescent="0.25">
      <c r="A527" s="150" t="s">
        <v>124</v>
      </c>
      <c r="B527" s="151" t="s">
        <v>415</v>
      </c>
      <c r="C527" s="152" t="s">
        <v>125</v>
      </c>
      <c r="D527" s="153">
        <v>0</v>
      </c>
      <c r="E527" s="154">
        <v>15</v>
      </c>
      <c r="F527" s="154">
        <v>15</v>
      </c>
      <c r="G527" s="155">
        <v>1</v>
      </c>
    </row>
    <row r="528" spans="1:7" x14ac:dyDescent="0.25">
      <c r="A528" s="150" t="s">
        <v>254</v>
      </c>
      <c r="B528" s="151" t="s">
        <v>415</v>
      </c>
      <c r="C528" s="152" t="s">
        <v>125</v>
      </c>
      <c r="D528" s="153">
        <v>113</v>
      </c>
      <c r="E528" s="154">
        <v>15</v>
      </c>
      <c r="F528" s="154">
        <v>15</v>
      </c>
      <c r="G528" s="155">
        <v>1</v>
      </c>
    </row>
    <row r="529" spans="1:7" ht="15.75" customHeight="1" x14ac:dyDescent="0.25">
      <c r="A529" s="150" t="s">
        <v>416</v>
      </c>
      <c r="B529" s="151" t="s">
        <v>417</v>
      </c>
      <c r="C529" s="152" t="s">
        <v>118</v>
      </c>
      <c r="D529" s="153">
        <v>0</v>
      </c>
      <c r="E529" s="154">
        <v>5</v>
      </c>
      <c r="F529" s="154">
        <v>0</v>
      </c>
      <c r="G529" s="155">
        <v>0</v>
      </c>
    </row>
    <row r="530" spans="1:7" ht="31.5" x14ac:dyDescent="0.25">
      <c r="A530" s="150" t="s">
        <v>124</v>
      </c>
      <c r="B530" s="151" t="s">
        <v>417</v>
      </c>
      <c r="C530" s="152" t="s">
        <v>125</v>
      </c>
      <c r="D530" s="153">
        <v>0</v>
      </c>
      <c r="E530" s="154">
        <v>5</v>
      </c>
      <c r="F530" s="154">
        <v>0</v>
      </c>
      <c r="G530" s="155">
        <v>0</v>
      </c>
    </row>
    <row r="531" spans="1:7" x14ac:dyDescent="0.25">
      <c r="A531" s="150" t="s">
        <v>254</v>
      </c>
      <c r="B531" s="151" t="s">
        <v>417</v>
      </c>
      <c r="C531" s="152" t="s">
        <v>125</v>
      </c>
      <c r="D531" s="153">
        <v>113</v>
      </c>
      <c r="E531" s="154">
        <v>5</v>
      </c>
      <c r="F531" s="154">
        <v>0</v>
      </c>
      <c r="G531" s="155">
        <v>0</v>
      </c>
    </row>
    <row r="532" spans="1:7" ht="49.5" customHeight="1" x14ac:dyDescent="0.25">
      <c r="A532" s="150" t="s">
        <v>418</v>
      </c>
      <c r="B532" s="151" t="s">
        <v>419</v>
      </c>
      <c r="C532" s="152" t="s">
        <v>118</v>
      </c>
      <c r="D532" s="153">
        <v>0</v>
      </c>
      <c r="E532" s="154">
        <v>10</v>
      </c>
      <c r="F532" s="154">
        <v>0</v>
      </c>
      <c r="G532" s="155">
        <v>0</v>
      </c>
    </row>
    <row r="533" spans="1:7" ht="31.5" customHeight="1" x14ac:dyDescent="0.25">
      <c r="A533" s="150" t="s">
        <v>124</v>
      </c>
      <c r="B533" s="151" t="s">
        <v>419</v>
      </c>
      <c r="C533" s="152" t="s">
        <v>125</v>
      </c>
      <c r="D533" s="153">
        <v>0</v>
      </c>
      <c r="E533" s="154">
        <v>10</v>
      </c>
      <c r="F533" s="154">
        <v>0</v>
      </c>
      <c r="G533" s="155">
        <v>0</v>
      </c>
    </row>
    <row r="534" spans="1:7" x14ac:dyDescent="0.25">
      <c r="A534" s="150" t="s">
        <v>254</v>
      </c>
      <c r="B534" s="151" t="s">
        <v>419</v>
      </c>
      <c r="C534" s="152" t="s">
        <v>125</v>
      </c>
      <c r="D534" s="153">
        <v>113</v>
      </c>
      <c r="E534" s="154">
        <v>10</v>
      </c>
      <c r="F534" s="154">
        <v>0</v>
      </c>
      <c r="G534" s="155">
        <v>0</v>
      </c>
    </row>
    <row r="535" spans="1:7" ht="48" customHeight="1" x14ac:dyDescent="0.25">
      <c r="A535" s="150" t="s">
        <v>420</v>
      </c>
      <c r="B535" s="151" t="s">
        <v>421</v>
      </c>
      <c r="C535" s="152" t="s">
        <v>118</v>
      </c>
      <c r="D535" s="153">
        <v>0</v>
      </c>
      <c r="E535" s="154">
        <v>15</v>
      </c>
      <c r="F535" s="154">
        <v>0</v>
      </c>
      <c r="G535" s="155">
        <v>0</v>
      </c>
    </row>
    <row r="536" spans="1:7" ht="31.5" x14ac:dyDescent="0.25">
      <c r="A536" s="150" t="s">
        <v>124</v>
      </c>
      <c r="B536" s="151" t="s">
        <v>421</v>
      </c>
      <c r="C536" s="152" t="s">
        <v>125</v>
      </c>
      <c r="D536" s="153">
        <v>0</v>
      </c>
      <c r="E536" s="154">
        <v>15</v>
      </c>
      <c r="F536" s="154">
        <v>0</v>
      </c>
      <c r="G536" s="155">
        <v>0</v>
      </c>
    </row>
    <row r="537" spans="1:7" x14ac:dyDescent="0.25">
      <c r="A537" s="150" t="s">
        <v>254</v>
      </c>
      <c r="B537" s="151" t="s">
        <v>421</v>
      </c>
      <c r="C537" s="152" t="s">
        <v>125</v>
      </c>
      <c r="D537" s="153">
        <v>113</v>
      </c>
      <c r="E537" s="154">
        <v>15</v>
      </c>
      <c r="F537" s="154">
        <v>0</v>
      </c>
      <c r="G537" s="155">
        <v>0</v>
      </c>
    </row>
    <row r="538" spans="1:7" ht="63" x14ac:dyDescent="0.25">
      <c r="A538" s="150" t="s">
        <v>422</v>
      </c>
      <c r="B538" s="151" t="s">
        <v>423</v>
      </c>
      <c r="C538" s="152" t="s">
        <v>118</v>
      </c>
      <c r="D538" s="153">
        <v>0</v>
      </c>
      <c r="E538" s="154">
        <v>7242.2010399999999</v>
      </c>
      <c r="F538" s="154">
        <v>5220.38958</v>
      </c>
      <c r="G538" s="155">
        <v>0.72082914450549418</v>
      </c>
    </row>
    <row r="539" spans="1:7" ht="31.5" x14ac:dyDescent="0.25">
      <c r="A539" s="150" t="s">
        <v>131</v>
      </c>
      <c r="B539" s="151" t="s">
        <v>424</v>
      </c>
      <c r="C539" s="152" t="s">
        <v>118</v>
      </c>
      <c r="D539" s="153">
        <v>0</v>
      </c>
      <c r="E539" s="154">
        <v>11.5</v>
      </c>
      <c r="F539" s="154">
        <v>11.5</v>
      </c>
      <c r="G539" s="155">
        <v>1</v>
      </c>
    </row>
    <row r="540" spans="1:7" ht="31.5" x14ac:dyDescent="0.25">
      <c r="A540" s="150" t="s">
        <v>124</v>
      </c>
      <c r="B540" s="151" t="s">
        <v>424</v>
      </c>
      <c r="C540" s="152" t="s">
        <v>125</v>
      </c>
      <c r="D540" s="153">
        <v>0</v>
      </c>
      <c r="E540" s="154">
        <v>11.5</v>
      </c>
      <c r="F540" s="154">
        <v>11.5</v>
      </c>
      <c r="G540" s="155">
        <v>1</v>
      </c>
    </row>
    <row r="541" spans="1:7" ht="31.5" x14ac:dyDescent="0.25">
      <c r="A541" s="150" t="s">
        <v>133</v>
      </c>
      <c r="B541" s="151" t="s">
        <v>424</v>
      </c>
      <c r="C541" s="152" t="s">
        <v>125</v>
      </c>
      <c r="D541" s="153">
        <v>705</v>
      </c>
      <c r="E541" s="154">
        <v>11.5</v>
      </c>
      <c r="F541" s="154">
        <v>11.5</v>
      </c>
      <c r="G541" s="155">
        <v>1</v>
      </c>
    </row>
    <row r="542" spans="1:7" x14ac:dyDescent="0.25">
      <c r="A542" s="150" t="s">
        <v>134</v>
      </c>
      <c r="B542" s="151" t="s">
        <v>425</v>
      </c>
      <c r="C542" s="152" t="s">
        <v>118</v>
      </c>
      <c r="D542" s="153">
        <v>0</v>
      </c>
      <c r="E542" s="154">
        <v>281.0967</v>
      </c>
      <c r="F542" s="154">
        <v>234.0087</v>
      </c>
      <c r="G542" s="155">
        <v>0.83248469298999239</v>
      </c>
    </row>
    <row r="543" spans="1:7" ht="31.5" x14ac:dyDescent="0.25">
      <c r="A543" s="150" t="s">
        <v>124</v>
      </c>
      <c r="B543" s="151" t="s">
        <v>425</v>
      </c>
      <c r="C543" s="152" t="s">
        <v>125</v>
      </c>
      <c r="D543" s="153">
        <v>0</v>
      </c>
      <c r="E543" s="154">
        <v>281.0967</v>
      </c>
      <c r="F543" s="154">
        <v>234.0087</v>
      </c>
      <c r="G543" s="155">
        <v>0.83248469298999239</v>
      </c>
    </row>
    <row r="544" spans="1:7" ht="31.5" x14ac:dyDescent="0.25">
      <c r="A544" s="150" t="s">
        <v>426</v>
      </c>
      <c r="B544" s="151" t="s">
        <v>425</v>
      </c>
      <c r="C544" s="152" t="s">
        <v>125</v>
      </c>
      <c r="D544" s="153">
        <v>314</v>
      </c>
      <c r="E544" s="154">
        <v>281.0967</v>
      </c>
      <c r="F544" s="154">
        <v>234.0087</v>
      </c>
      <c r="G544" s="155">
        <v>0.83248469298999239</v>
      </c>
    </row>
    <row r="545" spans="1:7" ht="156" customHeight="1" x14ac:dyDescent="0.25">
      <c r="A545" s="150" t="s">
        <v>194</v>
      </c>
      <c r="B545" s="151" t="s">
        <v>744</v>
      </c>
      <c r="C545" s="152" t="s">
        <v>118</v>
      </c>
      <c r="D545" s="153">
        <v>0</v>
      </c>
      <c r="E545" s="154">
        <v>6949.6043399999999</v>
      </c>
      <c r="F545" s="154">
        <v>4974.8808799999997</v>
      </c>
      <c r="G545" s="155">
        <v>0.71585095159532497</v>
      </c>
    </row>
    <row r="546" spans="1:7" ht="64.5" customHeight="1" x14ac:dyDescent="0.25">
      <c r="A546" s="150" t="s">
        <v>140</v>
      </c>
      <c r="B546" s="151" t="s">
        <v>744</v>
      </c>
      <c r="C546" s="152" t="s">
        <v>141</v>
      </c>
      <c r="D546" s="153">
        <v>0</v>
      </c>
      <c r="E546" s="154">
        <v>6949.6043399999999</v>
      </c>
      <c r="F546" s="154">
        <v>4974.8808799999997</v>
      </c>
      <c r="G546" s="155">
        <v>0.71585095159532497</v>
      </c>
    </row>
    <row r="547" spans="1:7" ht="31.5" x14ac:dyDescent="0.25">
      <c r="A547" s="150" t="s">
        <v>426</v>
      </c>
      <c r="B547" s="151" t="s">
        <v>744</v>
      </c>
      <c r="C547" s="152" t="s">
        <v>141</v>
      </c>
      <c r="D547" s="153">
        <v>314</v>
      </c>
      <c r="E547" s="154">
        <v>6949.6043399999999</v>
      </c>
      <c r="F547" s="154">
        <v>4974.8808799999997</v>
      </c>
      <c r="G547" s="155">
        <v>0.71585095159532497</v>
      </c>
    </row>
    <row r="548" spans="1:7" ht="17.25" customHeight="1" x14ac:dyDescent="0.25">
      <c r="A548" s="158" t="s">
        <v>745</v>
      </c>
      <c r="B548" s="159" t="s">
        <v>427</v>
      </c>
      <c r="C548" s="160" t="s">
        <v>118</v>
      </c>
      <c r="D548" s="161">
        <v>0</v>
      </c>
      <c r="E548" s="162">
        <v>6825.5416500000001</v>
      </c>
      <c r="F548" s="162">
        <v>2800.52394</v>
      </c>
      <c r="G548" s="163">
        <v>0.41030061548302177</v>
      </c>
    </row>
    <row r="549" spans="1:7" ht="31.5" x14ac:dyDescent="0.25">
      <c r="A549" s="150" t="s">
        <v>746</v>
      </c>
      <c r="B549" s="151" t="s">
        <v>428</v>
      </c>
      <c r="C549" s="152" t="s">
        <v>118</v>
      </c>
      <c r="D549" s="153">
        <v>0</v>
      </c>
      <c r="E549" s="154">
        <v>166</v>
      </c>
      <c r="F549" s="154">
        <v>49.728400000000001</v>
      </c>
      <c r="G549" s="155">
        <v>0.29956867469879517</v>
      </c>
    </row>
    <row r="550" spans="1:7" ht="47.25" x14ac:dyDescent="0.25">
      <c r="A550" s="150" t="s">
        <v>429</v>
      </c>
      <c r="B550" s="151" t="s">
        <v>430</v>
      </c>
      <c r="C550" s="152" t="s">
        <v>118</v>
      </c>
      <c r="D550" s="153">
        <v>0</v>
      </c>
      <c r="E550" s="154">
        <v>166</v>
      </c>
      <c r="F550" s="154">
        <v>49.728400000000001</v>
      </c>
      <c r="G550" s="155">
        <v>0.29956867469879517</v>
      </c>
    </row>
    <row r="551" spans="1:7" ht="44.25" customHeight="1" x14ac:dyDescent="0.25">
      <c r="A551" s="150" t="s">
        <v>431</v>
      </c>
      <c r="B551" s="151" t="s">
        <v>432</v>
      </c>
      <c r="C551" s="152" t="s">
        <v>118</v>
      </c>
      <c r="D551" s="153">
        <v>0</v>
      </c>
      <c r="E551" s="154">
        <v>146</v>
      </c>
      <c r="F551" s="154">
        <v>30</v>
      </c>
      <c r="G551" s="155">
        <v>0.20547945205479451</v>
      </c>
    </row>
    <row r="552" spans="1:7" ht="31.5" x14ac:dyDescent="0.25">
      <c r="A552" s="150" t="s">
        <v>124</v>
      </c>
      <c r="B552" s="151" t="s">
        <v>432</v>
      </c>
      <c r="C552" s="152" t="s">
        <v>125</v>
      </c>
      <c r="D552" s="153">
        <v>0</v>
      </c>
      <c r="E552" s="154">
        <v>146</v>
      </c>
      <c r="F552" s="154">
        <v>30</v>
      </c>
      <c r="G552" s="155">
        <v>0.20547945205479451</v>
      </c>
    </row>
    <row r="553" spans="1:7" x14ac:dyDescent="0.25">
      <c r="A553" s="150" t="s">
        <v>214</v>
      </c>
      <c r="B553" s="151" t="s">
        <v>432</v>
      </c>
      <c r="C553" s="152" t="s">
        <v>125</v>
      </c>
      <c r="D553" s="153">
        <v>707</v>
      </c>
      <c r="E553" s="154">
        <v>146</v>
      </c>
      <c r="F553" s="154">
        <v>30</v>
      </c>
      <c r="G553" s="155">
        <v>0.20547945205479451</v>
      </c>
    </row>
    <row r="554" spans="1:7" ht="47.25" x14ac:dyDescent="0.25">
      <c r="A554" s="150" t="s">
        <v>433</v>
      </c>
      <c r="B554" s="151" t="s">
        <v>434</v>
      </c>
      <c r="C554" s="152" t="s">
        <v>118</v>
      </c>
      <c r="D554" s="153">
        <v>0</v>
      </c>
      <c r="E554" s="154">
        <v>20</v>
      </c>
      <c r="F554" s="154">
        <v>19.728400000000001</v>
      </c>
      <c r="G554" s="155">
        <v>0.98642000000000007</v>
      </c>
    </row>
    <row r="555" spans="1:7" ht="31.5" x14ac:dyDescent="0.25">
      <c r="A555" s="150" t="s">
        <v>124</v>
      </c>
      <c r="B555" s="151" t="s">
        <v>434</v>
      </c>
      <c r="C555" s="152" t="s">
        <v>125</v>
      </c>
      <c r="D555" s="153">
        <v>0</v>
      </c>
      <c r="E555" s="154">
        <v>20</v>
      </c>
      <c r="F555" s="154">
        <v>19.728400000000001</v>
      </c>
      <c r="G555" s="155">
        <v>0.98642000000000007</v>
      </c>
    </row>
    <row r="556" spans="1:7" x14ac:dyDescent="0.25">
      <c r="A556" s="150" t="s">
        <v>214</v>
      </c>
      <c r="B556" s="151" t="s">
        <v>434</v>
      </c>
      <c r="C556" s="152" t="s">
        <v>125</v>
      </c>
      <c r="D556" s="153">
        <v>707</v>
      </c>
      <c r="E556" s="154">
        <v>20</v>
      </c>
      <c r="F556" s="154">
        <v>19.728400000000001</v>
      </c>
      <c r="G556" s="155">
        <v>0.98642000000000007</v>
      </c>
    </row>
    <row r="557" spans="1:7" ht="47.25" x14ac:dyDescent="0.25">
      <c r="A557" s="150" t="s">
        <v>747</v>
      </c>
      <c r="B557" s="151" t="s">
        <v>435</v>
      </c>
      <c r="C557" s="152" t="s">
        <v>118</v>
      </c>
      <c r="D557" s="153">
        <v>0</v>
      </c>
      <c r="E557" s="154">
        <v>4297.0297399999999</v>
      </c>
      <c r="F557" s="154">
        <v>395.58759000000003</v>
      </c>
      <c r="G557" s="155">
        <v>9.2060705635237244E-2</v>
      </c>
    </row>
    <row r="558" spans="1:7" ht="31.5" x14ac:dyDescent="0.25">
      <c r="A558" s="150" t="s">
        <v>436</v>
      </c>
      <c r="B558" s="151" t="s">
        <v>437</v>
      </c>
      <c r="C558" s="152" t="s">
        <v>118</v>
      </c>
      <c r="D558" s="153">
        <v>0</v>
      </c>
      <c r="E558" s="154">
        <v>426.14073999999999</v>
      </c>
      <c r="F558" s="154">
        <v>395.58759000000003</v>
      </c>
      <c r="G558" s="155">
        <v>0.9283026776552743</v>
      </c>
    </row>
    <row r="559" spans="1:7" ht="31.5" x14ac:dyDescent="0.25">
      <c r="A559" s="150" t="s">
        <v>438</v>
      </c>
      <c r="B559" s="151" t="s">
        <v>439</v>
      </c>
      <c r="C559" s="152" t="s">
        <v>118</v>
      </c>
      <c r="D559" s="153">
        <v>0</v>
      </c>
      <c r="E559" s="154">
        <v>240.14073999999999</v>
      </c>
      <c r="F559" s="154">
        <v>228.86358999999999</v>
      </c>
      <c r="G559" s="155">
        <v>0.95303941347061727</v>
      </c>
    </row>
    <row r="560" spans="1:7" ht="31.5" x14ac:dyDescent="0.25">
      <c r="A560" s="150" t="s">
        <v>124</v>
      </c>
      <c r="B560" s="151" t="s">
        <v>439</v>
      </c>
      <c r="C560" s="152" t="s">
        <v>125</v>
      </c>
      <c r="D560" s="153">
        <v>0</v>
      </c>
      <c r="E560" s="154">
        <v>240.14073999999999</v>
      </c>
      <c r="F560" s="154">
        <v>228.86358999999999</v>
      </c>
      <c r="G560" s="155">
        <v>0.95303941347061727</v>
      </c>
    </row>
    <row r="561" spans="1:7" x14ac:dyDescent="0.25">
      <c r="A561" s="150" t="s">
        <v>440</v>
      </c>
      <c r="B561" s="151" t="s">
        <v>439</v>
      </c>
      <c r="C561" s="152" t="s">
        <v>125</v>
      </c>
      <c r="D561" s="153">
        <v>1101</v>
      </c>
      <c r="E561" s="154">
        <v>240.14073999999999</v>
      </c>
      <c r="F561" s="154">
        <v>228.86358999999999</v>
      </c>
      <c r="G561" s="155">
        <v>0.95303941347061727</v>
      </c>
    </row>
    <row r="562" spans="1:7" ht="36" customHeight="1" x14ac:dyDescent="0.25">
      <c r="A562" s="150" t="s">
        <v>441</v>
      </c>
      <c r="B562" s="151" t="s">
        <v>442</v>
      </c>
      <c r="C562" s="152" t="s">
        <v>118</v>
      </c>
      <c r="D562" s="153">
        <v>0</v>
      </c>
      <c r="E562" s="154">
        <v>6</v>
      </c>
      <c r="F562" s="154">
        <v>0</v>
      </c>
      <c r="G562" s="155">
        <v>0</v>
      </c>
    </row>
    <row r="563" spans="1:7" ht="31.5" x14ac:dyDescent="0.25">
      <c r="A563" s="150" t="s">
        <v>124</v>
      </c>
      <c r="B563" s="151" t="s">
        <v>442</v>
      </c>
      <c r="C563" s="152" t="s">
        <v>125</v>
      </c>
      <c r="D563" s="153">
        <v>0</v>
      </c>
      <c r="E563" s="154">
        <v>6</v>
      </c>
      <c r="F563" s="154">
        <v>0</v>
      </c>
      <c r="G563" s="155">
        <v>0</v>
      </c>
    </row>
    <row r="564" spans="1:7" x14ac:dyDescent="0.25">
      <c r="A564" s="150" t="s">
        <v>440</v>
      </c>
      <c r="B564" s="151" t="s">
        <v>442</v>
      </c>
      <c r="C564" s="152" t="s">
        <v>125</v>
      </c>
      <c r="D564" s="153">
        <v>1101</v>
      </c>
      <c r="E564" s="154">
        <v>6</v>
      </c>
      <c r="F564" s="154">
        <v>0</v>
      </c>
      <c r="G564" s="155">
        <v>0</v>
      </c>
    </row>
    <row r="565" spans="1:7" ht="47.25" x14ac:dyDescent="0.25">
      <c r="A565" s="150" t="s">
        <v>443</v>
      </c>
      <c r="B565" s="151" t="s">
        <v>444</v>
      </c>
      <c r="C565" s="152" t="s">
        <v>118</v>
      </c>
      <c r="D565" s="153">
        <v>0</v>
      </c>
      <c r="E565" s="154">
        <v>100</v>
      </c>
      <c r="F565" s="154">
        <v>96.034999999999997</v>
      </c>
      <c r="G565" s="155">
        <v>0.96035000000000004</v>
      </c>
    </row>
    <row r="566" spans="1:7" ht="31.5" x14ac:dyDescent="0.25">
      <c r="A566" s="150" t="s">
        <v>124</v>
      </c>
      <c r="B566" s="151" t="s">
        <v>444</v>
      </c>
      <c r="C566" s="152" t="s">
        <v>125</v>
      </c>
      <c r="D566" s="153">
        <v>0</v>
      </c>
      <c r="E566" s="154">
        <v>100</v>
      </c>
      <c r="F566" s="154">
        <v>96.034999999999997</v>
      </c>
      <c r="G566" s="155">
        <v>0.96035000000000004</v>
      </c>
    </row>
    <row r="567" spans="1:7" x14ac:dyDescent="0.25">
      <c r="A567" s="150" t="s">
        <v>440</v>
      </c>
      <c r="B567" s="151" t="s">
        <v>444</v>
      </c>
      <c r="C567" s="152" t="s">
        <v>125</v>
      </c>
      <c r="D567" s="153">
        <v>1101</v>
      </c>
      <c r="E567" s="154">
        <v>100</v>
      </c>
      <c r="F567" s="154">
        <v>96.034999999999997</v>
      </c>
      <c r="G567" s="155">
        <v>0.96035000000000004</v>
      </c>
    </row>
    <row r="568" spans="1:7" ht="63" x14ac:dyDescent="0.25">
      <c r="A568" s="150" t="s">
        <v>445</v>
      </c>
      <c r="B568" s="151" t="s">
        <v>446</v>
      </c>
      <c r="C568" s="152" t="s">
        <v>118</v>
      </c>
      <c r="D568" s="153">
        <v>0</v>
      </c>
      <c r="E568" s="154">
        <v>80</v>
      </c>
      <c r="F568" s="154">
        <v>70.688999999999993</v>
      </c>
      <c r="G568" s="155">
        <v>0.88361250000000002</v>
      </c>
    </row>
    <row r="569" spans="1:7" x14ac:dyDescent="0.25">
      <c r="A569" s="150" t="s">
        <v>142</v>
      </c>
      <c r="B569" s="151" t="s">
        <v>446</v>
      </c>
      <c r="C569" s="152" t="s">
        <v>143</v>
      </c>
      <c r="D569" s="153">
        <v>0</v>
      </c>
      <c r="E569" s="154">
        <v>80</v>
      </c>
      <c r="F569" s="154">
        <v>70.688999999999993</v>
      </c>
      <c r="G569" s="155">
        <v>0.88361250000000002</v>
      </c>
    </row>
    <row r="570" spans="1:7" x14ac:dyDescent="0.25">
      <c r="A570" s="150" t="s">
        <v>440</v>
      </c>
      <c r="B570" s="151" t="s">
        <v>446</v>
      </c>
      <c r="C570" s="152" t="s">
        <v>143</v>
      </c>
      <c r="D570" s="153">
        <v>1101</v>
      </c>
      <c r="E570" s="154">
        <v>80</v>
      </c>
      <c r="F570" s="154">
        <v>70.688999999999993</v>
      </c>
      <c r="G570" s="155">
        <v>0.88361250000000002</v>
      </c>
    </row>
    <row r="571" spans="1:7" ht="31.5" x14ac:dyDescent="0.25">
      <c r="A571" s="150" t="s">
        <v>447</v>
      </c>
      <c r="B571" s="151" t="s">
        <v>448</v>
      </c>
      <c r="C571" s="152" t="s">
        <v>118</v>
      </c>
      <c r="D571" s="153">
        <v>0</v>
      </c>
      <c r="E571" s="154">
        <v>3870.8890000000001</v>
      </c>
      <c r="F571" s="154">
        <v>0</v>
      </c>
      <c r="G571" s="155">
        <v>0</v>
      </c>
    </row>
    <row r="572" spans="1:7" ht="31.5" x14ac:dyDescent="0.25">
      <c r="A572" s="150" t="s">
        <v>449</v>
      </c>
      <c r="B572" s="151" t="s">
        <v>450</v>
      </c>
      <c r="C572" s="152" t="s">
        <v>118</v>
      </c>
      <c r="D572" s="153">
        <v>0</v>
      </c>
      <c r="E572" s="154">
        <v>75</v>
      </c>
      <c r="F572" s="154">
        <v>0</v>
      </c>
      <c r="G572" s="155">
        <v>0</v>
      </c>
    </row>
    <row r="573" spans="1:7" ht="31.5" x14ac:dyDescent="0.25">
      <c r="A573" s="150" t="s">
        <v>124</v>
      </c>
      <c r="B573" s="151" t="s">
        <v>450</v>
      </c>
      <c r="C573" s="152" t="s">
        <v>125</v>
      </c>
      <c r="D573" s="153">
        <v>0</v>
      </c>
      <c r="E573" s="154">
        <v>75</v>
      </c>
      <c r="F573" s="154">
        <v>0</v>
      </c>
      <c r="G573" s="155">
        <v>0</v>
      </c>
    </row>
    <row r="574" spans="1:7" x14ac:dyDescent="0.25">
      <c r="A574" s="150" t="s">
        <v>440</v>
      </c>
      <c r="B574" s="151" t="s">
        <v>450</v>
      </c>
      <c r="C574" s="152" t="s">
        <v>125</v>
      </c>
      <c r="D574" s="153">
        <v>1101</v>
      </c>
      <c r="E574" s="154">
        <v>75</v>
      </c>
      <c r="F574" s="154">
        <v>0</v>
      </c>
      <c r="G574" s="155">
        <v>0</v>
      </c>
    </row>
    <row r="575" spans="1:7" s="62" customFormat="1" ht="141.75" x14ac:dyDescent="0.25">
      <c r="A575" s="150" t="s">
        <v>748</v>
      </c>
      <c r="B575" s="151" t="s">
        <v>749</v>
      </c>
      <c r="C575" s="152" t="s">
        <v>118</v>
      </c>
      <c r="D575" s="153">
        <v>0</v>
      </c>
      <c r="E575" s="154">
        <v>3000</v>
      </c>
      <c r="F575" s="154">
        <v>0</v>
      </c>
      <c r="G575" s="155">
        <v>0</v>
      </c>
    </row>
    <row r="576" spans="1:7" ht="31.5" x14ac:dyDescent="0.25">
      <c r="A576" s="150" t="s">
        <v>400</v>
      </c>
      <c r="B576" s="151" t="s">
        <v>749</v>
      </c>
      <c r="C576" s="152" t="s">
        <v>401</v>
      </c>
      <c r="D576" s="153">
        <v>0</v>
      </c>
      <c r="E576" s="154">
        <v>3000</v>
      </c>
      <c r="F576" s="154">
        <v>0</v>
      </c>
      <c r="G576" s="155">
        <v>0</v>
      </c>
    </row>
    <row r="577" spans="1:7" ht="17.25" customHeight="1" x14ac:dyDescent="0.25">
      <c r="A577" s="150" t="s">
        <v>440</v>
      </c>
      <c r="B577" s="151" t="s">
        <v>749</v>
      </c>
      <c r="C577" s="152" t="s">
        <v>401</v>
      </c>
      <c r="D577" s="153">
        <v>1101</v>
      </c>
      <c r="E577" s="154">
        <v>3000</v>
      </c>
      <c r="F577" s="154">
        <v>0</v>
      </c>
      <c r="G577" s="155">
        <v>0</v>
      </c>
    </row>
    <row r="578" spans="1:7" ht="63" x14ac:dyDescent="0.25">
      <c r="A578" s="150" t="s">
        <v>451</v>
      </c>
      <c r="B578" s="151" t="s">
        <v>452</v>
      </c>
      <c r="C578" s="152" t="s">
        <v>118</v>
      </c>
      <c r="D578" s="153">
        <v>0</v>
      </c>
      <c r="E578" s="154">
        <v>795.88900000000001</v>
      </c>
      <c r="F578" s="154">
        <v>0</v>
      </c>
      <c r="G578" s="155">
        <v>0</v>
      </c>
    </row>
    <row r="579" spans="1:7" ht="31.5" x14ac:dyDescent="0.25">
      <c r="A579" s="150" t="s">
        <v>124</v>
      </c>
      <c r="B579" s="151" t="s">
        <v>452</v>
      </c>
      <c r="C579" s="152" t="s">
        <v>125</v>
      </c>
      <c r="D579" s="153">
        <v>0</v>
      </c>
      <c r="E579" s="154">
        <v>795.88900000000001</v>
      </c>
      <c r="F579" s="154">
        <v>0</v>
      </c>
      <c r="G579" s="155">
        <v>0</v>
      </c>
    </row>
    <row r="580" spans="1:7" x14ac:dyDescent="0.25">
      <c r="A580" s="150" t="s">
        <v>440</v>
      </c>
      <c r="B580" s="151" t="s">
        <v>452</v>
      </c>
      <c r="C580" s="152" t="s">
        <v>125</v>
      </c>
      <c r="D580" s="153">
        <v>1101</v>
      </c>
      <c r="E580" s="154">
        <v>795.88900000000001</v>
      </c>
      <c r="F580" s="154">
        <v>0</v>
      </c>
      <c r="G580" s="155">
        <v>0</v>
      </c>
    </row>
    <row r="581" spans="1:7" x14ac:dyDescent="0.25">
      <c r="A581" s="150" t="s">
        <v>750</v>
      </c>
      <c r="B581" s="151" t="s">
        <v>453</v>
      </c>
      <c r="C581" s="152" t="s">
        <v>118</v>
      </c>
      <c r="D581" s="153">
        <v>0</v>
      </c>
      <c r="E581" s="154">
        <v>2228.5119100000002</v>
      </c>
      <c r="F581" s="154">
        <v>2222.57465</v>
      </c>
      <c r="G581" s="155">
        <v>0.99733577371816684</v>
      </c>
    </row>
    <row r="582" spans="1:7" ht="31.5" x14ac:dyDescent="0.25">
      <c r="A582" s="150" t="s">
        <v>454</v>
      </c>
      <c r="B582" s="151" t="s">
        <v>455</v>
      </c>
      <c r="C582" s="152" t="s">
        <v>118</v>
      </c>
      <c r="D582" s="153">
        <v>0</v>
      </c>
      <c r="E582" s="154">
        <v>2228.5119100000002</v>
      </c>
      <c r="F582" s="154">
        <v>2222.57465</v>
      </c>
      <c r="G582" s="155">
        <v>0.99733577371816684</v>
      </c>
    </row>
    <row r="583" spans="1:7" ht="63" x14ac:dyDescent="0.25">
      <c r="A583" s="150" t="s">
        <v>456</v>
      </c>
      <c r="B583" s="151" t="s">
        <v>457</v>
      </c>
      <c r="C583" s="152" t="s">
        <v>118</v>
      </c>
      <c r="D583" s="153">
        <v>0</v>
      </c>
      <c r="E583" s="154">
        <v>17</v>
      </c>
      <c r="F583" s="154">
        <v>11.062760000000001</v>
      </c>
      <c r="G583" s="155">
        <v>0.65075058823529408</v>
      </c>
    </row>
    <row r="584" spans="1:7" x14ac:dyDescent="0.25">
      <c r="A584" s="150" t="s">
        <v>142</v>
      </c>
      <c r="B584" s="151" t="s">
        <v>457</v>
      </c>
      <c r="C584" s="152" t="s">
        <v>143</v>
      </c>
      <c r="D584" s="153">
        <v>0</v>
      </c>
      <c r="E584" s="154">
        <v>17</v>
      </c>
      <c r="F584" s="154">
        <v>11.062760000000001</v>
      </c>
      <c r="G584" s="155">
        <v>0.65075058823529408</v>
      </c>
    </row>
    <row r="585" spans="1:7" x14ac:dyDescent="0.25">
      <c r="A585" s="150" t="s">
        <v>282</v>
      </c>
      <c r="B585" s="151" t="s">
        <v>457</v>
      </c>
      <c r="C585" s="152" t="s">
        <v>143</v>
      </c>
      <c r="D585" s="153">
        <v>1003</v>
      </c>
      <c r="E585" s="154">
        <v>17</v>
      </c>
      <c r="F585" s="154">
        <v>11.062760000000001</v>
      </c>
      <c r="G585" s="155">
        <v>0.65075058823529408</v>
      </c>
    </row>
    <row r="586" spans="1:7" s="62" customFormat="1" ht="31.5" x14ac:dyDescent="0.25">
      <c r="A586" s="150" t="s">
        <v>458</v>
      </c>
      <c r="B586" s="151" t="s">
        <v>459</v>
      </c>
      <c r="C586" s="152" t="s">
        <v>118</v>
      </c>
      <c r="D586" s="153">
        <v>0</v>
      </c>
      <c r="E586" s="154">
        <v>2211.5119100000002</v>
      </c>
      <c r="F586" s="154">
        <v>2211.5118900000002</v>
      </c>
      <c r="G586" s="155">
        <v>0.99999999095641312</v>
      </c>
    </row>
    <row r="587" spans="1:7" x14ac:dyDescent="0.25">
      <c r="A587" s="150" t="s">
        <v>142</v>
      </c>
      <c r="B587" s="151" t="s">
        <v>459</v>
      </c>
      <c r="C587" s="152" t="s">
        <v>143</v>
      </c>
      <c r="D587" s="153">
        <v>0</v>
      </c>
      <c r="E587" s="154">
        <v>2211.5119100000002</v>
      </c>
      <c r="F587" s="154">
        <v>2211.5118900000002</v>
      </c>
      <c r="G587" s="155">
        <v>0.99999999095641312</v>
      </c>
    </row>
    <row r="588" spans="1:7" x14ac:dyDescent="0.25">
      <c r="A588" s="150" t="s">
        <v>282</v>
      </c>
      <c r="B588" s="151" t="s">
        <v>459</v>
      </c>
      <c r="C588" s="152" t="s">
        <v>143</v>
      </c>
      <c r="D588" s="153">
        <v>1003</v>
      </c>
      <c r="E588" s="154">
        <v>2211.5119100000002</v>
      </c>
      <c r="F588" s="154">
        <v>2211.5118900000002</v>
      </c>
      <c r="G588" s="155">
        <v>0.99999999095641312</v>
      </c>
    </row>
    <row r="589" spans="1:7" ht="63" x14ac:dyDescent="0.25">
      <c r="A589" s="150" t="s">
        <v>751</v>
      </c>
      <c r="B589" s="151" t="s">
        <v>460</v>
      </c>
      <c r="C589" s="152" t="s">
        <v>118</v>
      </c>
      <c r="D589" s="153">
        <v>0</v>
      </c>
      <c r="E589" s="154">
        <v>84</v>
      </c>
      <c r="F589" s="154">
        <v>83.821300000000008</v>
      </c>
      <c r="G589" s="155">
        <v>0.99787261904761904</v>
      </c>
    </row>
    <row r="590" spans="1:7" ht="47.25" x14ac:dyDescent="0.25">
      <c r="A590" s="150" t="s">
        <v>461</v>
      </c>
      <c r="B590" s="151" t="s">
        <v>462</v>
      </c>
      <c r="C590" s="152" t="s">
        <v>118</v>
      </c>
      <c r="D590" s="153">
        <v>0</v>
      </c>
      <c r="E590" s="154">
        <v>84</v>
      </c>
      <c r="F590" s="154">
        <v>83.821300000000008</v>
      </c>
      <c r="G590" s="155">
        <v>0.99787261904761904</v>
      </c>
    </row>
    <row r="591" spans="1:7" ht="31.5" x14ac:dyDescent="0.25">
      <c r="A591" s="150" t="s">
        <v>463</v>
      </c>
      <c r="B591" s="151" t="s">
        <v>464</v>
      </c>
      <c r="C591" s="152" t="s">
        <v>118</v>
      </c>
      <c r="D591" s="153">
        <v>0</v>
      </c>
      <c r="E591" s="154">
        <v>54</v>
      </c>
      <c r="F591" s="154">
        <v>53.821300000000001</v>
      </c>
      <c r="G591" s="155">
        <v>0.99669074074074082</v>
      </c>
    </row>
    <row r="592" spans="1:7" ht="31.5" x14ac:dyDescent="0.25">
      <c r="A592" s="150" t="s">
        <v>124</v>
      </c>
      <c r="B592" s="151" t="s">
        <v>464</v>
      </c>
      <c r="C592" s="152" t="s">
        <v>125</v>
      </c>
      <c r="D592" s="153">
        <v>0</v>
      </c>
      <c r="E592" s="154">
        <v>54</v>
      </c>
      <c r="F592" s="154">
        <v>53.821300000000001</v>
      </c>
      <c r="G592" s="155">
        <v>0.99669074074074082</v>
      </c>
    </row>
    <row r="593" spans="1:7" x14ac:dyDescent="0.25">
      <c r="A593" s="150" t="s">
        <v>214</v>
      </c>
      <c r="B593" s="151" t="s">
        <v>464</v>
      </c>
      <c r="C593" s="152" t="s">
        <v>125</v>
      </c>
      <c r="D593" s="153">
        <v>707</v>
      </c>
      <c r="E593" s="154">
        <v>54</v>
      </c>
      <c r="F593" s="154">
        <v>53.821300000000001</v>
      </c>
      <c r="G593" s="155">
        <v>0.99669074074074082</v>
      </c>
    </row>
    <row r="594" spans="1:7" ht="31.5" x14ac:dyDescent="0.25">
      <c r="A594" s="150" t="s">
        <v>465</v>
      </c>
      <c r="B594" s="151" t="s">
        <v>466</v>
      </c>
      <c r="C594" s="152" t="s">
        <v>118</v>
      </c>
      <c r="D594" s="153">
        <v>0</v>
      </c>
      <c r="E594" s="154">
        <v>30</v>
      </c>
      <c r="F594" s="154">
        <v>30</v>
      </c>
      <c r="G594" s="155">
        <v>1</v>
      </c>
    </row>
    <row r="595" spans="1:7" ht="31.5" x14ac:dyDescent="0.25">
      <c r="A595" s="150" t="s">
        <v>124</v>
      </c>
      <c r="B595" s="151" t="s">
        <v>466</v>
      </c>
      <c r="C595" s="152" t="s">
        <v>125</v>
      </c>
      <c r="D595" s="153">
        <v>0</v>
      </c>
      <c r="E595" s="154">
        <v>30</v>
      </c>
      <c r="F595" s="154">
        <v>30</v>
      </c>
      <c r="G595" s="155">
        <v>1</v>
      </c>
    </row>
    <row r="596" spans="1:7" ht="16.5" customHeight="1" x14ac:dyDescent="0.25">
      <c r="A596" s="150" t="s">
        <v>214</v>
      </c>
      <c r="B596" s="151" t="s">
        <v>466</v>
      </c>
      <c r="C596" s="152" t="s">
        <v>125</v>
      </c>
      <c r="D596" s="153">
        <v>707</v>
      </c>
      <c r="E596" s="154">
        <v>30</v>
      </c>
      <c r="F596" s="154">
        <v>30</v>
      </c>
      <c r="G596" s="155">
        <v>1</v>
      </c>
    </row>
    <row r="597" spans="1:7" ht="31.5" x14ac:dyDescent="0.25">
      <c r="A597" s="150" t="s">
        <v>752</v>
      </c>
      <c r="B597" s="151" t="s">
        <v>467</v>
      </c>
      <c r="C597" s="152" t="s">
        <v>118</v>
      </c>
      <c r="D597" s="153">
        <v>0</v>
      </c>
      <c r="E597" s="154">
        <v>50</v>
      </c>
      <c r="F597" s="154">
        <v>48.811999999999998</v>
      </c>
      <c r="G597" s="155">
        <v>0.97624</v>
      </c>
    </row>
    <row r="598" spans="1:7" ht="31.5" x14ac:dyDescent="0.25">
      <c r="A598" s="150" t="s">
        <v>468</v>
      </c>
      <c r="B598" s="151" t="s">
        <v>469</v>
      </c>
      <c r="C598" s="152" t="s">
        <v>118</v>
      </c>
      <c r="D598" s="153">
        <v>0</v>
      </c>
      <c r="E598" s="154">
        <v>45</v>
      </c>
      <c r="F598" s="154">
        <v>43.811999999999998</v>
      </c>
      <c r="G598" s="155">
        <v>0.97360000000000002</v>
      </c>
    </row>
    <row r="599" spans="1:7" ht="31.5" x14ac:dyDescent="0.25">
      <c r="A599" s="150" t="s">
        <v>470</v>
      </c>
      <c r="B599" s="151" t="s">
        <v>471</v>
      </c>
      <c r="C599" s="152" t="s">
        <v>118</v>
      </c>
      <c r="D599" s="153">
        <v>0</v>
      </c>
      <c r="E599" s="154">
        <v>20</v>
      </c>
      <c r="F599" s="154">
        <v>20</v>
      </c>
      <c r="G599" s="155">
        <v>1</v>
      </c>
    </row>
    <row r="600" spans="1:7" ht="31.5" x14ac:dyDescent="0.25">
      <c r="A600" s="150" t="s">
        <v>124</v>
      </c>
      <c r="B600" s="151" t="s">
        <v>471</v>
      </c>
      <c r="C600" s="152" t="s">
        <v>125</v>
      </c>
      <c r="D600" s="153">
        <v>0</v>
      </c>
      <c r="E600" s="154">
        <v>20</v>
      </c>
      <c r="F600" s="154">
        <v>20</v>
      </c>
      <c r="G600" s="155">
        <v>1</v>
      </c>
    </row>
    <row r="601" spans="1:7" x14ac:dyDescent="0.25">
      <c r="A601" s="150" t="s">
        <v>288</v>
      </c>
      <c r="B601" s="151" t="s">
        <v>471</v>
      </c>
      <c r="C601" s="152" t="s">
        <v>125</v>
      </c>
      <c r="D601" s="153">
        <v>412</v>
      </c>
      <c r="E601" s="154">
        <v>20</v>
      </c>
      <c r="F601" s="154">
        <v>20</v>
      </c>
      <c r="G601" s="155">
        <v>1</v>
      </c>
    </row>
    <row r="602" spans="1:7" ht="31.5" x14ac:dyDescent="0.25">
      <c r="A602" s="150" t="s">
        <v>472</v>
      </c>
      <c r="B602" s="151" t="s">
        <v>473</v>
      </c>
      <c r="C602" s="152" t="s">
        <v>118</v>
      </c>
      <c r="D602" s="153">
        <v>0</v>
      </c>
      <c r="E602" s="154">
        <v>25</v>
      </c>
      <c r="F602" s="154">
        <v>23.812000000000001</v>
      </c>
      <c r="G602" s="155">
        <v>0.95247999999999999</v>
      </c>
    </row>
    <row r="603" spans="1:7" ht="31.5" x14ac:dyDescent="0.25">
      <c r="A603" s="150" t="s">
        <v>124</v>
      </c>
      <c r="B603" s="151" t="s">
        <v>473</v>
      </c>
      <c r="C603" s="152" t="s">
        <v>125</v>
      </c>
      <c r="D603" s="153">
        <v>0</v>
      </c>
      <c r="E603" s="154">
        <v>25</v>
      </c>
      <c r="F603" s="154">
        <v>23.812000000000001</v>
      </c>
      <c r="G603" s="155">
        <v>0.95247999999999999</v>
      </c>
    </row>
    <row r="604" spans="1:7" x14ac:dyDescent="0.25">
      <c r="A604" s="150" t="s">
        <v>288</v>
      </c>
      <c r="B604" s="151" t="s">
        <v>473</v>
      </c>
      <c r="C604" s="152" t="s">
        <v>125</v>
      </c>
      <c r="D604" s="153">
        <v>412</v>
      </c>
      <c r="E604" s="154">
        <v>25</v>
      </c>
      <c r="F604" s="154">
        <v>23.812000000000001</v>
      </c>
      <c r="G604" s="155">
        <v>0.95247999999999999</v>
      </c>
    </row>
    <row r="605" spans="1:7" ht="47.25" x14ac:dyDescent="0.25">
      <c r="A605" s="150" t="s">
        <v>474</v>
      </c>
      <c r="B605" s="151" t="s">
        <v>475</v>
      </c>
      <c r="C605" s="152" t="s">
        <v>118</v>
      </c>
      <c r="D605" s="153">
        <v>0</v>
      </c>
      <c r="E605" s="154">
        <v>5</v>
      </c>
      <c r="F605" s="154">
        <v>5</v>
      </c>
      <c r="G605" s="155">
        <v>1</v>
      </c>
    </row>
    <row r="606" spans="1:7" ht="31.5" x14ac:dyDescent="0.25">
      <c r="A606" s="150" t="s">
        <v>476</v>
      </c>
      <c r="B606" s="151" t="s">
        <v>477</v>
      </c>
      <c r="C606" s="152" t="s">
        <v>118</v>
      </c>
      <c r="D606" s="153">
        <v>0</v>
      </c>
      <c r="E606" s="154">
        <v>5</v>
      </c>
      <c r="F606" s="154">
        <v>5</v>
      </c>
      <c r="G606" s="155">
        <v>1</v>
      </c>
    </row>
    <row r="607" spans="1:7" ht="31.5" x14ac:dyDescent="0.25">
      <c r="A607" s="150" t="s">
        <v>124</v>
      </c>
      <c r="B607" s="151" t="s">
        <v>477</v>
      </c>
      <c r="C607" s="152" t="s">
        <v>125</v>
      </c>
      <c r="D607" s="153">
        <v>0</v>
      </c>
      <c r="E607" s="154">
        <v>5</v>
      </c>
      <c r="F607" s="154">
        <v>5</v>
      </c>
      <c r="G607" s="155">
        <v>1</v>
      </c>
    </row>
    <row r="608" spans="1:7" x14ac:dyDescent="0.25">
      <c r="A608" s="150" t="s">
        <v>288</v>
      </c>
      <c r="B608" s="151" t="s">
        <v>477</v>
      </c>
      <c r="C608" s="152" t="s">
        <v>125</v>
      </c>
      <c r="D608" s="153">
        <v>412</v>
      </c>
      <c r="E608" s="154">
        <v>5</v>
      </c>
      <c r="F608" s="154">
        <v>5</v>
      </c>
      <c r="G608" s="155">
        <v>1</v>
      </c>
    </row>
    <row r="609" spans="1:7" ht="30" customHeight="1" x14ac:dyDescent="0.25">
      <c r="A609" s="158" t="s">
        <v>753</v>
      </c>
      <c r="B609" s="159" t="s">
        <v>478</v>
      </c>
      <c r="C609" s="160" t="s">
        <v>118</v>
      </c>
      <c r="D609" s="161">
        <v>0</v>
      </c>
      <c r="E609" s="162">
        <v>138.21799999999999</v>
      </c>
      <c r="F609" s="162">
        <v>55.827419999999996</v>
      </c>
      <c r="G609" s="163">
        <v>0.40390846344180931</v>
      </c>
    </row>
    <row r="610" spans="1:7" ht="47.25" x14ac:dyDescent="0.25">
      <c r="A610" s="150" t="s">
        <v>479</v>
      </c>
      <c r="B610" s="151" t="s">
        <v>480</v>
      </c>
      <c r="C610" s="152" t="s">
        <v>118</v>
      </c>
      <c r="D610" s="153">
        <v>0</v>
      </c>
      <c r="E610" s="154">
        <v>138.21799999999999</v>
      </c>
      <c r="F610" s="154">
        <v>55.827419999999996</v>
      </c>
      <c r="G610" s="155">
        <v>0.40390846344180931</v>
      </c>
    </row>
    <row r="611" spans="1:7" ht="47.25" x14ac:dyDescent="0.25">
      <c r="A611" s="150" t="s">
        <v>481</v>
      </c>
      <c r="B611" s="151" t="s">
        <v>482</v>
      </c>
      <c r="C611" s="152" t="s">
        <v>118</v>
      </c>
      <c r="D611" s="153">
        <v>0</v>
      </c>
      <c r="E611" s="154">
        <v>63.218000000000004</v>
      </c>
      <c r="F611" s="154">
        <v>0</v>
      </c>
      <c r="G611" s="155">
        <v>0</v>
      </c>
    </row>
    <row r="612" spans="1:7" x14ac:dyDescent="0.25">
      <c r="A612" s="150" t="s">
        <v>142</v>
      </c>
      <c r="B612" s="151" t="s">
        <v>482</v>
      </c>
      <c r="C612" s="152" t="s">
        <v>143</v>
      </c>
      <c r="D612" s="153">
        <v>0</v>
      </c>
      <c r="E612" s="154">
        <v>63.218000000000004</v>
      </c>
      <c r="F612" s="154">
        <v>0</v>
      </c>
      <c r="G612" s="155">
        <v>0</v>
      </c>
    </row>
    <row r="613" spans="1:7" s="62" customFormat="1" x14ac:dyDescent="0.25">
      <c r="A613" s="150" t="s">
        <v>483</v>
      </c>
      <c r="B613" s="151" t="s">
        <v>482</v>
      </c>
      <c r="C613" s="152" t="s">
        <v>143</v>
      </c>
      <c r="D613" s="153">
        <v>909</v>
      </c>
      <c r="E613" s="154">
        <v>63.218000000000004</v>
      </c>
      <c r="F613" s="154">
        <v>0</v>
      </c>
      <c r="G613" s="155">
        <v>0</v>
      </c>
    </row>
    <row r="614" spans="1:7" ht="29.25" customHeight="1" x14ac:dyDescent="0.25">
      <c r="A614" s="150" t="s">
        <v>484</v>
      </c>
      <c r="B614" s="151" t="s">
        <v>485</v>
      </c>
      <c r="C614" s="152" t="s">
        <v>118</v>
      </c>
      <c r="D614" s="153">
        <v>0</v>
      </c>
      <c r="E614" s="154">
        <v>25</v>
      </c>
      <c r="F614" s="154">
        <v>10.82742</v>
      </c>
      <c r="G614" s="155">
        <v>0.4330968</v>
      </c>
    </row>
    <row r="615" spans="1:7" ht="31.5" customHeight="1" x14ac:dyDescent="0.25">
      <c r="A615" s="150" t="s">
        <v>124</v>
      </c>
      <c r="B615" s="151" t="s">
        <v>485</v>
      </c>
      <c r="C615" s="152" t="s">
        <v>125</v>
      </c>
      <c r="D615" s="153">
        <v>0</v>
      </c>
      <c r="E615" s="154">
        <v>25</v>
      </c>
      <c r="F615" s="154">
        <v>10.82742</v>
      </c>
      <c r="G615" s="155">
        <v>0.4330968</v>
      </c>
    </row>
    <row r="616" spans="1:7" x14ac:dyDescent="0.25">
      <c r="A616" s="150" t="s">
        <v>483</v>
      </c>
      <c r="B616" s="151" t="s">
        <v>485</v>
      </c>
      <c r="C616" s="152" t="s">
        <v>125</v>
      </c>
      <c r="D616" s="153">
        <v>909</v>
      </c>
      <c r="E616" s="154">
        <v>25</v>
      </c>
      <c r="F616" s="154">
        <v>10.82742</v>
      </c>
      <c r="G616" s="155">
        <v>0.4330968</v>
      </c>
    </row>
    <row r="617" spans="1:7" ht="31.5" x14ac:dyDescent="0.25">
      <c r="A617" s="150" t="s">
        <v>486</v>
      </c>
      <c r="B617" s="151" t="s">
        <v>487</v>
      </c>
      <c r="C617" s="152" t="s">
        <v>118</v>
      </c>
      <c r="D617" s="153">
        <v>0</v>
      </c>
      <c r="E617" s="154">
        <v>50</v>
      </c>
      <c r="F617" s="154">
        <v>45</v>
      </c>
      <c r="G617" s="155">
        <v>0.9</v>
      </c>
    </row>
    <row r="618" spans="1:7" ht="31.5" x14ac:dyDescent="0.25">
      <c r="A618" s="150" t="s">
        <v>124</v>
      </c>
      <c r="B618" s="151" t="s">
        <v>487</v>
      </c>
      <c r="C618" s="152" t="s">
        <v>125</v>
      </c>
      <c r="D618" s="153">
        <v>0</v>
      </c>
      <c r="E618" s="154">
        <v>50</v>
      </c>
      <c r="F618" s="154">
        <v>45</v>
      </c>
      <c r="G618" s="155">
        <v>0.9</v>
      </c>
    </row>
    <row r="619" spans="1:7" ht="18.75" customHeight="1" x14ac:dyDescent="0.25">
      <c r="A619" s="150" t="s">
        <v>483</v>
      </c>
      <c r="B619" s="151" t="s">
        <v>487</v>
      </c>
      <c r="C619" s="152" t="s">
        <v>125</v>
      </c>
      <c r="D619" s="153">
        <v>909</v>
      </c>
      <c r="E619" s="154">
        <v>50</v>
      </c>
      <c r="F619" s="154">
        <v>45</v>
      </c>
      <c r="G619" s="155">
        <v>0.9</v>
      </c>
    </row>
    <row r="620" spans="1:7" ht="47.25" x14ac:dyDescent="0.25">
      <c r="A620" s="158" t="s">
        <v>754</v>
      </c>
      <c r="B620" s="159" t="s">
        <v>488</v>
      </c>
      <c r="C620" s="160" t="s">
        <v>118</v>
      </c>
      <c r="D620" s="161">
        <v>0</v>
      </c>
      <c r="E620" s="162">
        <v>200</v>
      </c>
      <c r="F620" s="162">
        <v>133.02500000000001</v>
      </c>
      <c r="G620" s="163">
        <v>0.66512499999999997</v>
      </c>
    </row>
    <row r="621" spans="1:7" ht="49.5" customHeight="1" x14ac:dyDescent="0.25">
      <c r="A621" s="150" t="s">
        <v>755</v>
      </c>
      <c r="B621" s="151" t="s">
        <v>489</v>
      </c>
      <c r="C621" s="152" t="s">
        <v>118</v>
      </c>
      <c r="D621" s="153">
        <v>0</v>
      </c>
      <c r="E621" s="154">
        <v>5</v>
      </c>
      <c r="F621" s="154">
        <v>0</v>
      </c>
      <c r="G621" s="155">
        <v>0</v>
      </c>
    </row>
    <row r="622" spans="1:7" ht="78.75" x14ac:dyDescent="0.25">
      <c r="A622" s="150" t="s">
        <v>490</v>
      </c>
      <c r="B622" s="151" t="s">
        <v>491</v>
      </c>
      <c r="C622" s="152" t="s">
        <v>118</v>
      </c>
      <c r="D622" s="153">
        <v>0</v>
      </c>
      <c r="E622" s="154">
        <v>5</v>
      </c>
      <c r="F622" s="154">
        <v>0</v>
      </c>
      <c r="G622" s="155">
        <v>0</v>
      </c>
    </row>
    <row r="623" spans="1:7" ht="31.5" x14ac:dyDescent="0.25">
      <c r="A623" s="150" t="s">
        <v>492</v>
      </c>
      <c r="B623" s="151" t="s">
        <v>493</v>
      </c>
      <c r="C623" s="152" t="s">
        <v>118</v>
      </c>
      <c r="D623" s="153">
        <v>0</v>
      </c>
      <c r="E623" s="154">
        <v>5</v>
      </c>
      <c r="F623" s="154">
        <v>0</v>
      </c>
      <c r="G623" s="155">
        <v>0</v>
      </c>
    </row>
    <row r="624" spans="1:7" ht="31.5" x14ac:dyDescent="0.25">
      <c r="A624" s="150" t="s">
        <v>124</v>
      </c>
      <c r="B624" s="151" t="s">
        <v>493</v>
      </c>
      <c r="C624" s="152" t="s">
        <v>125</v>
      </c>
      <c r="D624" s="153">
        <v>0</v>
      </c>
      <c r="E624" s="154">
        <v>5</v>
      </c>
      <c r="F624" s="154">
        <v>0</v>
      </c>
      <c r="G624" s="155">
        <v>0</v>
      </c>
    </row>
    <row r="625" spans="1:7" x14ac:dyDescent="0.25">
      <c r="A625" s="150" t="s">
        <v>494</v>
      </c>
      <c r="B625" s="151" t="s">
        <v>493</v>
      </c>
      <c r="C625" s="152" t="s">
        <v>125</v>
      </c>
      <c r="D625" s="153">
        <v>1006</v>
      </c>
      <c r="E625" s="154">
        <v>5</v>
      </c>
      <c r="F625" s="154">
        <v>0</v>
      </c>
      <c r="G625" s="155">
        <v>0</v>
      </c>
    </row>
    <row r="626" spans="1:7" ht="47.25" x14ac:dyDescent="0.25">
      <c r="A626" s="150" t="s">
        <v>756</v>
      </c>
      <c r="B626" s="151" t="s">
        <v>495</v>
      </c>
      <c r="C626" s="152" t="s">
        <v>118</v>
      </c>
      <c r="D626" s="153">
        <v>0</v>
      </c>
      <c r="E626" s="154">
        <v>195</v>
      </c>
      <c r="F626" s="154">
        <v>133.02500000000001</v>
      </c>
      <c r="G626" s="155">
        <v>0.68217948717948718</v>
      </c>
    </row>
    <row r="627" spans="1:7" ht="47.25" x14ac:dyDescent="0.25">
      <c r="A627" s="150" t="s">
        <v>496</v>
      </c>
      <c r="B627" s="151" t="s">
        <v>497</v>
      </c>
      <c r="C627" s="152" t="s">
        <v>118</v>
      </c>
      <c r="D627" s="153">
        <v>0</v>
      </c>
      <c r="E627" s="154">
        <v>195</v>
      </c>
      <c r="F627" s="154">
        <v>133.02500000000001</v>
      </c>
      <c r="G627" s="155">
        <v>0.68217948717948718</v>
      </c>
    </row>
    <row r="628" spans="1:7" ht="33" customHeight="1" x14ac:dyDescent="0.25">
      <c r="A628" s="150" t="s">
        <v>502</v>
      </c>
      <c r="B628" s="151" t="s">
        <v>503</v>
      </c>
      <c r="C628" s="152" t="s">
        <v>118</v>
      </c>
      <c r="D628" s="153">
        <v>0</v>
      </c>
      <c r="E628" s="154">
        <v>48</v>
      </c>
      <c r="F628" s="154">
        <v>44.93</v>
      </c>
      <c r="G628" s="155">
        <v>0.93604166666666666</v>
      </c>
    </row>
    <row r="629" spans="1:7" ht="31.5" x14ac:dyDescent="0.25">
      <c r="A629" s="150" t="s">
        <v>124</v>
      </c>
      <c r="B629" s="151" t="s">
        <v>503</v>
      </c>
      <c r="C629" s="152" t="s">
        <v>125</v>
      </c>
      <c r="D629" s="153">
        <v>0</v>
      </c>
      <c r="E629" s="154">
        <v>48</v>
      </c>
      <c r="F629" s="154">
        <v>44.93</v>
      </c>
      <c r="G629" s="155">
        <v>0.93604166666666666</v>
      </c>
    </row>
    <row r="630" spans="1:7" ht="18.75" customHeight="1" x14ac:dyDescent="0.25">
      <c r="A630" s="150" t="s">
        <v>494</v>
      </c>
      <c r="B630" s="151" t="s">
        <v>503</v>
      </c>
      <c r="C630" s="152" t="s">
        <v>125</v>
      </c>
      <c r="D630" s="153">
        <v>1006</v>
      </c>
      <c r="E630" s="154">
        <v>48</v>
      </c>
      <c r="F630" s="154">
        <v>44.93</v>
      </c>
      <c r="G630" s="155">
        <v>0.93604166666666666</v>
      </c>
    </row>
    <row r="631" spans="1:7" ht="31.5" customHeight="1" x14ac:dyDescent="0.25">
      <c r="A631" s="150" t="s">
        <v>504</v>
      </c>
      <c r="B631" s="151" t="s">
        <v>505</v>
      </c>
      <c r="C631" s="152" t="s">
        <v>118</v>
      </c>
      <c r="D631" s="153">
        <v>0</v>
      </c>
      <c r="E631" s="154">
        <v>39</v>
      </c>
      <c r="F631" s="154">
        <v>0</v>
      </c>
      <c r="G631" s="155">
        <v>0</v>
      </c>
    </row>
    <row r="632" spans="1:7" ht="30.75" customHeight="1" x14ac:dyDescent="0.25">
      <c r="A632" s="150" t="s">
        <v>124</v>
      </c>
      <c r="B632" s="151" t="s">
        <v>505</v>
      </c>
      <c r="C632" s="152" t="s">
        <v>125</v>
      </c>
      <c r="D632" s="153">
        <v>0</v>
      </c>
      <c r="E632" s="154">
        <v>39</v>
      </c>
      <c r="F632" s="154">
        <v>0</v>
      </c>
      <c r="G632" s="155">
        <v>0</v>
      </c>
    </row>
    <row r="633" spans="1:7" ht="17.25" customHeight="1" x14ac:dyDescent="0.25">
      <c r="A633" s="150" t="s">
        <v>494</v>
      </c>
      <c r="B633" s="151" t="s">
        <v>505</v>
      </c>
      <c r="C633" s="152" t="s">
        <v>125</v>
      </c>
      <c r="D633" s="153">
        <v>1006</v>
      </c>
      <c r="E633" s="154">
        <v>39</v>
      </c>
      <c r="F633" s="154">
        <v>0</v>
      </c>
      <c r="G633" s="155">
        <v>0</v>
      </c>
    </row>
    <row r="634" spans="1:7" ht="31.5" x14ac:dyDescent="0.25">
      <c r="A634" s="150" t="s">
        <v>506</v>
      </c>
      <c r="B634" s="151" t="s">
        <v>507</v>
      </c>
      <c r="C634" s="152" t="s">
        <v>118</v>
      </c>
      <c r="D634" s="153">
        <v>0</v>
      </c>
      <c r="E634" s="154">
        <v>2</v>
      </c>
      <c r="F634" s="154">
        <v>0</v>
      </c>
      <c r="G634" s="155">
        <v>0</v>
      </c>
    </row>
    <row r="635" spans="1:7" ht="31.5" x14ac:dyDescent="0.25">
      <c r="A635" s="150" t="s">
        <v>124</v>
      </c>
      <c r="B635" s="151" t="s">
        <v>507</v>
      </c>
      <c r="C635" s="152" t="s">
        <v>125</v>
      </c>
      <c r="D635" s="153">
        <v>0</v>
      </c>
      <c r="E635" s="154">
        <v>2</v>
      </c>
      <c r="F635" s="154">
        <v>0</v>
      </c>
      <c r="G635" s="155">
        <v>0</v>
      </c>
    </row>
    <row r="636" spans="1:7" ht="12" customHeight="1" x14ac:dyDescent="0.25">
      <c r="A636" s="150" t="s">
        <v>494</v>
      </c>
      <c r="B636" s="151" t="s">
        <v>507</v>
      </c>
      <c r="C636" s="152" t="s">
        <v>125</v>
      </c>
      <c r="D636" s="153">
        <v>1006</v>
      </c>
      <c r="E636" s="154">
        <v>2</v>
      </c>
      <c r="F636" s="154">
        <v>0</v>
      </c>
      <c r="G636" s="155">
        <v>0</v>
      </c>
    </row>
    <row r="637" spans="1:7" ht="27.75" customHeight="1" x14ac:dyDescent="0.25">
      <c r="A637" s="150" t="s">
        <v>508</v>
      </c>
      <c r="B637" s="151" t="s">
        <v>509</v>
      </c>
      <c r="C637" s="152" t="s">
        <v>118</v>
      </c>
      <c r="D637" s="153">
        <v>0</v>
      </c>
      <c r="E637" s="154">
        <v>11</v>
      </c>
      <c r="F637" s="154">
        <v>6</v>
      </c>
      <c r="G637" s="155">
        <v>0.54545454545454541</v>
      </c>
    </row>
    <row r="638" spans="1:7" ht="31.5" x14ac:dyDescent="0.25">
      <c r="A638" s="150" t="s">
        <v>124</v>
      </c>
      <c r="B638" s="151" t="s">
        <v>509</v>
      </c>
      <c r="C638" s="152" t="s">
        <v>125</v>
      </c>
      <c r="D638" s="153">
        <v>0</v>
      </c>
      <c r="E638" s="154">
        <v>11</v>
      </c>
      <c r="F638" s="154">
        <v>6</v>
      </c>
      <c r="G638" s="155">
        <v>0.54545454545454541</v>
      </c>
    </row>
    <row r="639" spans="1:7" x14ac:dyDescent="0.25">
      <c r="A639" s="150" t="s">
        <v>494</v>
      </c>
      <c r="B639" s="151" t="s">
        <v>509</v>
      </c>
      <c r="C639" s="152" t="s">
        <v>125</v>
      </c>
      <c r="D639" s="153">
        <v>1006</v>
      </c>
      <c r="E639" s="154">
        <v>11</v>
      </c>
      <c r="F639" s="154">
        <v>6</v>
      </c>
      <c r="G639" s="155">
        <v>0.54545454545454541</v>
      </c>
    </row>
    <row r="640" spans="1:7" ht="78.75" x14ac:dyDescent="0.25">
      <c r="A640" s="150" t="s">
        <v>510</v>
      </c>
      <c r="B640" s="151" t="s">
        <v>511</v>
      </c>
      <c r="C640" s="152" t="s">
        <v>118</v>
      </c>
      <c r="D640" s="153">
        <v>0</v>
      </c>
      <c r="E640" s="154">
        <v>95</v>
      </c>
      <c r="F640" s="154">
        <v>82.094999999999999</v>
      </c>
      <c r="G640" s="155">
        <v>0.86415789473684212</v>
      </c>
    </row>
    <row r="641" spans="1:7" ht="31.5" x14ac:dyDescent="0.25">
      <c r="A641" s="150" t="s">
        <v>124</v>
      </c>
      <c r="B641" s="151" t="s">
        <v>511</v>
      </c>
      <c r="C641" s="152" t="s">
        <v>125</v>
      </c>
      <c r="D641" s="153">
        <v>0</v>
      </c>
      <c r="E641" s="154">
        <v>95</v>
      </c>
      <c r="F641" s="154">
        <v>82.094999999999999</v>
      </c>
      <c r="G641" s="155">
        <v>0.86415789473684212</v>
      </c>
    </row>
    <row r="642" spans="1:7" x14ac:dyDescent="0.25">
      <c r="A642" s="150" t="s">
        <v>494</v>
      </c>
      <c r="B642" s="151" t="s">
        <v>511</v>
      </c>
      <c r="C642" s="152" t="s">
        <v>125</v>
      </c>
      <c r="D642" s="153">
        <v>1006</v>
      </c>
      <c r="E642" s="154">
        <v>95</v>
      </c>
      <c r="F642" s="154">
        <v>82.094999999999999</v>
      </c>
      <c r="G642" s="155">
        <v>0.86415789473684212</v>
      </c>
    </row>
    <row r="643" spans="1:7" x14ac:dyDescent="0.25">
      <c r="A643" s="158" t="s">
        <v>512</v>
      </c>
      <c r="B643" s="159" t="s">
        <v>513</v>
      </c>
      <c r="C643" s="160" t="s">
        <v>118</v>
      </c>
      <c r="D643" s="161">
        <v>0</v>
      </c>
      <c r="E643" s="162">
        <v>8508.02772</v>
      </c>
      <c r="F643" s="162">
        <v>4423.1277199999995</v>
      </c>
      <c r="G643" s="163">
        <v>0.51987697567116053</v>
      </c>
    </row>
    <row r="644" spans="1:7" ht="29.25" customHeight="1" x14ac:dyDescent="0.25">
      <c r="A644" s="150" t="s">
        <v>514</v>
      </c>
      <c r="B644" s="151" t="s">
        <v>515</v>
      </c>
      <c r="C644" s="152" t="s">
        <v>118</v>
      </c>
      <c r="D644" s="153">
        <v>0</v>
      </c>
      <c r="E644" s="154">
        <v>2074.7339999999999</v>
      </c>
      <c r="F644" s="154">
        <v>1442.71822</v>
      </c>
      <c r="G644" s="155">
        <v>0.69537503120882005</v>
      </c>
    </row>
    <row r="645" spans="1:7" ht="31.5" x14ac:dyDescent="0.25">
      <c r="A645" s="150" t="s">
        <v>516</v>
      </c>
      <c r="B645" s="151" t="s">
        <v>517</v>
      </c>
      <c r="C645" s="152" t="s">
        <v>118</v>
      </c>
      <c r="D645" s="153">
        <v>0</v>
      </c>
      <c r="E645" s="154">
        <v>1471.412</v>
      </c>
      <c r="F645" s="154">
        <v>998.93506000000002</v>
      </c>
      <c r="G645" s="155">
        <v>0.67889555066833762</v>
      </c>
    </row>
    <row r="646" spans="1:7" ht="157.5" customHeight="1" x14ac:dyDescent="0.25">
      <c r="A646" s="150" t="s">
        <v>194</v>
      </c>
      <c r="B646" s="151" t="s">
        <v>757</v>
      </c>
      <c r="C646" s="152" t="s">
        <v>118</v>
      </c>
      <c r="D646" s="153">
        <v>0</v>
      </c>
      <c r="E646" s="154">
        <v>1471.412</v>
      </c>
      <c r="F646" s="154">
        <v>998.93506000000002</v>
      </c>
      <c r="G646" s="155">
        <v>0.67889555066833762</v>
      </c>
    </row>
    <row r="647" spans="1:7" ht="64.5" customHeight="1" x14ac:dyDescent="0.25">
      <c r="A647" s="150" t="s">
        <v>140</v>
      </c>
      <c r="B647" s="151" t="s">
        <v>757</v>
      </c>
      <c r="C647" s="152" t="s">
        <v>141</v>
      </c>
      <c r="D647" s="153">
        <v>0</v>
      </c>
      <c r="E647" s="154">
        <v>1471.412</v>
      </c>
      <c r="F647" s="154">
        <v>998.93506000000002</v>
      </c>
      <c r="G647" s="155">
        <v>0.67889555066833762</v>
      </c>
    </row>
    <row r="648" spans="1:7" ht="47.25" customHeight="1" x14ac:dyDescent="0.25">
      <c r="A648" s="150" t="s">
        <v>518</v>
      </c>
      <c r="B648" s="151" t="s">
        <v>757</v>
      </c>
      <c r="C648" s="152" t="s">
        <v>141</v>
      </c>
      <c r="D648" s="153">
        <v>103</v>
      </c>
      <c r="E648" s="154">
        <v>1471.412</v>
      </c>
      <c r="F648" s="154">
        <v>998.93506000000002</v>
      </c>
      <c r="G648" s="155">
        <v>0.67889555066833762</v>
      </c>
    </row>
    <row r="649" spans="1:7" ht="29.25" customHeight="1" x14ac:dyDescent="0.25">
      <c r="A649" s="150" t="s">
        <v>519</v>
      </c>
      <c r="B649" s="151" t="s">
        <v>520</v>
      </c>
      <c r="C649" s="152" t="s">
        <v>118</v>
      </c>
      <c r="D649" s="153">
        <v>0</v>
      </c>
      <c r="E649" s="154">
        <v>603.322</v>
      </c>
      <c r="F649" s="154">
        <v>443.78315999999995</v>
      </c>
      <c r="G649" s="155">
        <v>0.73556601615720951</v>
      </c>
    </row>
    <row r="650" spans="1:7" ht="31.5" x14ac:dyDescent="0.25">
      <c r="A650" s="150" t="s">
        <v>245</v>
      </c>
      <c r="B650" s="151" t="s">
        <v>521</v>
      </c>
      <c r="C650" s="152" t="s">
        <v>118</v>
      </c>
      <c r="D650" s="153">
        <v>0</v>
      </c>
      <c r="E650" s="154">
        <v>14.486000000000001</v>
      </c>
      <c r="F650" s="154">
        <v>9.2246600000000001</v>
      </c>
      <c r="G650" s="155">
        <v>0.63679828800220906</v>
      </c>
    </row>
    <row r="651" spans="1:7" ht="64.5" customHeight="1" x14ac:dyDescent="0.25">
      <c r="A651" s="150" t="s">
        <v>140</v>
      </c>
      <c r="B651" s="151" t="s">
        <v>521</v>
      </c>
      <c r="C651" s="152" t="s">
        <v>141</v>
      </c>
      <c r="D651" s="153">
        <v>0</v>
      </c>
      <c r="E651" s="154">
        <v>2.5</v>
      </c>
      <c r="F651" s="154">
        <v>1.38</v>
      </c>
      <c r="G651" s="155">
        <v>0.55200000000000005</v>
      </c>
    </row>
    <row r="652" spans="1:7" ht="45.75" customHeight="1" x14ac:dyDescent="0.25">
      <c r="A652" s="150" t="s">
        <v>518</v>
      </c>
      <c r="B652" s="151" t="s">
        <v>521</v>
      </c>
      <c r="C652" s="152" t="s">
        <v>141</v>
      </c>
      <c r="D652" s="153">
        <v>103</v>
      </c>
      <c r="E652" s="154">
        <v>2.5</v>
      </c>
      <c r="F652" s="154">
        <v>1.38</v>
      </c>
      <c r="G652" s="155">
        <v>0.55200000000000005</v>
      </c>
    </row>
    <row r="653" spans="1:7" ht="34.5" customHeight="1" x14ac:dyDescent="0.25">
      <c r="A653" s="150" t="s">
        <v>124</v>
      </c>
      <c r="B653" s="151" t="s">
        <v>521</v>
      </c>
      <c r="C653" s="152" t="s">
        <v>125</v>
      </c>
      <c r="D653" s="153">
        <v>0</v>
      </c>
      <c r="E653" s="154">
        <v>11.986000000000001</v>
      </c>
      <c r="F653" s="154">
        <v>7.8446600000000002</v>
      </c>
      <c r="G653" s="155">
        <v>0.65448523277156678</v>
      </c>
    </row>
    <row r="654" spans="1:7" ht="47.25" customHeight="1" x14ac:dyDescent="0.25">
      <c r="A654" s="150" t="s">
        <v>518</v>
      </c>
      <c r="B654" s="151" t="s">
        <v>521</v>
      </c>
      <c r="C654" s="152" t="s">
        <v>125</v>
      </c>
      <c r="D654" s="153">
        <v>103</v>
      </c>
      <c r="E654" s="154">
        <v>11.986000000000001</v>
      </c>
      <c r="F654" s="154">
        <v>7.8446600000000002</v>
      </c>
      <c r="G654" s="155">
        <v>0.65448523277156678</v>
      </c>
    </row>
    <row r="655" spans="1:7" ht="156" customHeight="1" x14ac:dyDescent="0.25">
      <c r="A655" s="150" t="s">
        <v>194</v>
      </c>
      <c r="B655" s="151" t="s">
        <v>758</v>
      </c>
      <c r="C655" s="152" t="s">
        <v>118</v>
      </c>
      <c r="D655" s="153">
        <v>0</v>
      </c>
      <c r="E655" s="154">
        <v>588.83600000000001</v>
      </c>
      <c r="F655" s="154">
        <v>434.55849999999998</v>
      </c>
      <c r="G655" s="155">
        <v>0.73799580868017578</v>
      </c>
    </row>
    <row r="656" spans="1:7" ht="64.5" customHeight="1" x14ac:dyDescent="0.25">
      <c r="A656" s="150" t="s">
        <v>140</v>
      </c>
      <c r="B656" s="151" t="s">
        <v>758</v>
      </c>
      <c r="C656" s="152" t="s">
        <v>141</v>
      </c>
      <c r="D656" s="153">
        <v>0</v>
      </c>
      <c r="E656" s="154">
        <v>588.83600000000001</v>
      </c>
      <c r="F656" s="154">
        <v>434.55849999999998</v>
      </c>
      <c r="G656" s="155">
        <v>0.73799580868017578</v>
      </c>
    </row>
    <row r="657" spans="1:7" ht="44.25" customHeight="1" x14ac:dyDescent="0.25">
      <c r="A657" s="150" t="s">
        <v>518</v>
      </c>
      <c r="B657" s="151" t="s">
        <v>758</v>
      </c>
      <c r="C657" s="152" t="s">
        <v>141</v>
      </c>
      <c r="D657" s="153">
        <v>103</v>
      </c>
      <c r="E657" s="154">
        <v>588.83600000000001</v>
      </c>
      <c r="F657" s="154">
        <v>434.55849999999998</v>
      </c>
      <c r="G657" s="155">
        <v>0.73799580868017578</v>
      </c>
    </row>
    <row r="658" spans="1:7" ht="31.5" x14ac:dyDescent="0.25">
      <c r="A658" s="150" t="s">
        <v>522</v>
      </c>
      <c r="B658" s="151" t="s">
        <v>523</v>
      </c>
      <c r="C658" s="152" t="s">
        <v>118</v>
      </c>
      <c r="D658" s="153">
        <v>0</v>
      </c>
      <c r="E658" s="154">
        <v>3898.8053</v>
      </c>
      <c r="F658" s="154">
        <v>2658.1953399999998</v>
      </c>
      <c r="G658" s="155">
        <v>0.68179740598998362</v>
      </c>
    </row>
    <row r="659" spans="1:7" ht="31.5" x14ac:dyDescent="0.25">
      <c r="A659" s="150" t="s">
        <v>524</v>
      </c>
      <c r="B659" s="151" t="s">
        <v>525</v>
      </c>
      <c r="C659" s="152" t="s">
        <v>118</v>
      </c>
      <c r="D659" s="153">
        <v>0</v>
      </c>
      <c r="E659" s="154">
        <v>1687.4760000000001</v>
      </c>
      <c r="F659" s="154">
        <v>1386.88499</v>
      </c>
      <c r="G659" s="155">
        <v>0.82186946066195898</v>
      </c>
    </row>
    <row r="660" spans="1:7" ht="156" customHeight="1" x14ac:dyDescent="0.25">
      <c r="A660" s="150" t="s">
        <v>194</v>
      </c>
      <c r="B660" s="151" t="s">
        <v>759</v>
      </c>
      <c r="C660" s="152" t="s">
        <v>118</v>
      </c>
      <c r="D660" s="153">
        <v>0</v>
      </c>
      <c r="E660" s="154">
        <v>1687.4760000000001</v>
      </c>
      <c r="F660" s="154">
        <v>1386.88499</v>
      </c>
      <c r="G660" s="155">
        <v>0.82186946066195898</v>
      </c>
    </row>
    <row r="661" spans="1:7" ht="64.5" customHeight="1" x14ac:dyDescent="0.25">
      <c r="A661" s="150" t="s">
        <v>140</v>
      </c>
      <c r="B661" s="151" t="s">
        <v>759</v>
      </c>
      <c r="C661" s="152" t="s">
        <v>141</v>
      </c>
      <c r="D661" s="153">
        <v>0</v>
      </c>
      <c r="E661" s="154">
        <v>1687.4760000000001</v>
      </c>
      <c r="F661" s="154">
        <v>1386.88499</v>
      </c>
      <c r="G661" s="155">
        <v>0.82186946066195898</v>
      </c>
    </row>
    <row r="662" spans="1:7" ht="47.25" x14ac:dyDescent="0.25">
      <c r="A662" s="150" t="s">
        <v>295</v>
      </c>
      <c r="B662" s="151" t="s">
        <v>759</v>
      </c>
      <c r="C662" s="152" t="s">
        <v>141</v>
      </c>
      <c r="D662" s="153">
        <v>106</v>
      </c>
      <c r="E662" s="154">
        <v>1687.4760000000001</v>
      </c>
      <c r="F662" s="154">
        <v>1386.88499</v>
      </c>
      <c r="G662" s="155">
        <v>0.82186946066195898</v>
      </c>
    </row>
    <row r="663" spans="1:7" ht="30.75" customHeight="1" x14ac:dyDescent="0.25">
      <c r="A663" s="150" t="s">
        <v>526</v>
      </c>
      <c r="B663" s="151" t="s">
        <v>527</v>
      </c>
      <c r="C663" s="152" t="s">
        <v>118</v>
      </c>
      <c r="D663" s="153">
        <v>0</v>
      </c>
      <c r="E663" s="154">
        <v>2211.3292999999999</v>
      </c>
      <c r="F663" s="154">
        <v>1271.3103500000002</v>
      </c>
      <c r="G663" s="155">
        <v>0.57490774892730823</v>
      </c>
    </row>
    <row r="664" spans="1:7" ht="31.5" x14ac:dyDescent="0.25">
      <c r="A664" s="150" t="s">
        <v>131</v>
      </c>
      <c r="B664" s="151" t="s">
        <v>528</v>
      </c>
      <c r="C664" s="152" t="s">
        <v>118</v>
      </c>
      <c r="D664" s="153">
        <v>0</v>
      </c>
      <c r="E664" s="154">
        <v>10</v>
      </c>
      <c r="F664" s="154">
        <v>8</v>
      </c>
      <c r="G664" s="155">
        <v>0.8</v>
      </c>
    </row>
    <row r="665" spans="1:7" ht="31.5" x14ac:dyDescent="0.25">
      <c r="A665" s="150" t="s">
        <v>124</v>
      </c>
      <c r="B665" s="151" t="s">
        <v>528</v>
      </c>
      <c r="C665" s="152" t="s">
        <v>125</v>
      </c>
      <c r="D665" s="153">
        <v>0</v>
      </c>
      <c r="E665" s="154">
        <v>10</v>
      </c>
      <c r="F665" s="154">
        <v>8</v>
      </c>
      <c r="G665" s="155">
        <v>0.8</v>
      </c>
    </row>
    <row r="666" spans="1:7" ht="31.5" x14ac:dyDescent="0.25">
      <c r="A666" s="150" t="s">
        <v>133</v>
      </c>
      <c r="B666" s="151" t="s">
        <v>528</v>
      </c>
      <c r="C666" s="152" t="s">
        <v>125</v>
      </c>
      <c r="D666" s="153">
        <v>705</v>
      </c>
      <c r="E666" s="154">
        <v>10</v>
      </c>
      <c r="F666" s="154">
        <v>8</v>
      </c>
      <c r="G666" s="155">
        <v>0.8</v>
      </c>
    </row>
    <row r="667" spans="1:7" ht="31.5" x14ac:dyDescent="0.25">
      <c r="A667" s="150" t="s">
        <v>245</v>
      </c>
      <c r="B667" s="151" t="s">
        <v>529</v>
      </c>
      <c r="C667" s="152" t="s">
        <v>118</v>
      </c>
      <c r="D667" s="153">
        <v>0</v>
      </c>
      <c r="E667" s="154">
        <v>475.11430000000001</v>
      </c>
      <c r="F667" s="154">
        <v>265.57299</v>
      </c>
      <c r="G667" s="155">
        <v>0.55896652658107748</v>
      </c>
    </row>
    <row r="668" spans="1:7" ht="64.5" customHeight="1" x14ac:dyDescent="0.25">
      <c r="A668" s="150" t="s">
        <v>140</v>
      </c>
      <c r="B668" s="151" t="s">
        <v>529</v>
      </c>
      <c r="C668" s="152" t="s">
        <v>141</v>
      </c>
      <c r="D668" s="153">
        <v>0</v>
      </c>
      <c r="E668" s="154">
        <v>457.75130000000001</v>
      </c>
      <c r="F668" s="154">
        <v>265.57299</v>
      </c>
      <c r="G668" s="155">
        <v>0.58016872917673856</v>
      </c>
    </row>
    <row r="669" spans="1:7" ht="47.25" x14ac:dyDescent="0.25">
      <c r="A669" s="150" t="s">
        <v>295</v>
      </c>
      <c r="B669" s="151" t="s">
        <v>529</v>
      </c>
      <c r="C669" s="152" t="s">
        <v>141</v>
      </c>
      <c r="D669" s="153">
        <v>106</v>
      </c>
      <c r="E669" s="154">
        <v>457.75130000000001</v>
      </c>
      <c r="F669" s="154">
        <v>265.57299</v>
      </c>
      <c r="G669" s="155">
        <v>0.58016872917673856</v>
      </c>
    </row>
    <row r="670" spans="1:7" ht="31.5" x14ac:dyDescent="0.25">
      <c r="A670" s="150" t="s">
        <v>124</v>
      </c>
      <c r="B670" s="151" t="s">
        <v>529</v>
      </c>
      <c r="C670" s="152" t="s">
        <v>125</v>
      </c>
      <c r="D670" s="153">
        <v>0</v>
      </c>
      <c r="E670" s="154">
        <v>17.363</v>
      </c>
      <c r="F670" s="154">
        <v>0</v>
      </c>
      <c r="G670" s="155">
        <v>0</v>
      </c>
    </row>
    <row r="671" spans="1:7" ht="47.25" x14ac:dyDescent="0.25">
      <c r="A671" s="150" t="s">
        <v>295</v>
      </c>
      <c r="B671" s="151" t="s">
        <v>529</v>
      </c>
      <c r="C671" s="152" t="s">
        <v>125</v>
      </c>
      <c r="D671" s="153">
        <v>106</v>
      </c>
      <c r="E671" s="154">
        <v>17.363</v>
      </c>
      <c r="F671" s="154">
        <v>0</v>
      </c>
      <c r="G671" s="155">
        <v>0</v>
      </c>
    </row>
    <row r="672" spans="1:7" ht="155.25" customHeight="1" x14ac:dyDescent="0.25">
      <c r="A672" s="150" t="s">
        <v>194</v>
      </c>
      <c r="B672" s="151" t="s">
        <v>760</v>
      </c>
      <c r="C672" s="152" t="s">
        <v>118</v>
      </c>
      <c r="D672" s="153">
        <v>0</v>
      </c>
      <c r="E672" s="154">
        <v>1726.2149999999999</v>
      </c>
      <c r="F672" s="154">
        <v>997.73735999999997</v>
      </c>
      <c r="G672" s="155">
        <v>0.57799136260546913</v>
      </c>
    </row>
    <row r="673" spans="1:7" ht="64.5" customHeight="1" x14ac:dyDescent="0.25">
      <c r="A673" s="150" t="s">
        <v>140</v>
      </c>
      <c r="B673" s="151" t="s">
        <v>760</v>
      </c>
      <c r="C673" s="152" t="s">
        <v>141</v>
      </c>
      <c r="D673" s="153">
        <v>0</v>
      </c>
      <c r="E673" s="154">
        <v>1726.2149999999999</v>
      </c>
      <c r="F673" s="154">
        <v>997.73735999999997</v>
      </c>
      <c r="G673" s="155">
        <v>0.57799136260546913</v>
      </c>
    </row>
    <row r="674" spans="1:7" ht="47.25" x14ac:dyDescent="0.25">
      <c r="A674" s="150" t="s">
        <v>295</v>
      </c>
      <c r="B674" s="151" t="s">
        <v>760</v>
      </c>
      <c r="C674" s="152" t="s">
        <v>141</v>
      </c>
      <c r="D674" s="153">
        <v>106</v>
      </c>
      <c r="E674" s="154">
        <v>1726.2149999999999</v>
      </c>
      <c r="F674" s="154">
        <v>997.73735999999997</v>
      </c>
      <c r="G674" s="155">
        <v>0.57799136260546913</v>
      </c>
    </row>
    <row r="675" spans="1:7" x14ac:dyDescent="0.25">
      <c r="A675" s="150" t="s">
        <v>531</v>
      </c>
      <c r="B675" s="151" t="s">
        <v>532</v>
      </c>
      <c r="C675" s="152" t="s">
        <v>118</v>
      </c>
      <c r="D675" s="153">
        <v>0</v>
      </c>
      <c r="E675" s="154">
        <v>300</v>
      </c>
      <c r="F675" s="154">
        <v>300</v>
      </c>
      <c r="G675" s="155">
        <v>1</v>
      </c>
    </row>
    <row r="676" spans="1:7" ht="31.5" x14ac:dyDescent="0.25">
      <c r="A676" s="150" t="s">
        <v>533</v>
      </c>
      <c r="B676" s="151" t="s">
        <v>534</v>
      </c>
      <c r="C676" s="152" t="s">
        <v>118</v>
      </c>
      <c r="D676" s="153">
        <v>0</v>
      </c>
      <c r="E676" s="154">
        <v>300</v>
      </c>
      <c r="F676" s="154">
        <v>300</v>
      </c>
      <c r="G676" s="155">
        <v>1</v>
      </c>
    </row>
    <row r="677" spans="1:7" ht="94.5" x14ac:dyDescent="0.25">
      <c r="A677" s="150" t="s">
        <v>660</v>
      </c>
      <c r="B677" s="151" t="s">
        <v>761</v>
      </c>
      <c r="C677" s="152" t="s">
        <v>118</v>
      </c>
      <c r="D677" s="153">
        <v>0</v>
      </c>
      <c r="E677" s="154">
        <v>300</v>
      </c>
      <c r="F677" s="154">
        <v>300</v>
      </c>
      <c r="G677" s="155">
        <v>1</v>
      </c>
    </row>
    <row r="678" spans="1:7" ht="31.5" x14ac:dyDescent="0.25">
      <c r="A678" s="150" t="s">
        <v>124</v>
      </c>
      <c r="B678" s="151" t="s">
        <v>761</v>
      </c>
      <c r="C678" s="152" t="s">
        <v>125</v>
      </c>
      <c r="D678" s="153">
        <v>0</v>
      </c>
      <c r="E678" s="154">
        <v>300</v>
      </c>
      <c r="F678" s="154">
        <v>300</v>
      </c>
      <c r="G678" s="155">
        <v>1</v>
      </c>
    </row>
    <row r="679" spans="1:7" x14ac:dyDescent="0.25">
      <c r="A679" s="150" t="s">
        <v>150</v>
      </c>
      <c r="B679" s="151" t="s">
        <v>761</v>
      </c>
      <c r="C679" s="152" t="s">
        <v>125</v>
      </c>
      <c r="D679" s="153">
        <v>702</v>
      </c>
      <c r="E679" s="154">
        <v>300</v>
      </c>
      <c r="F679" s="154">
        <v>300</v>
      </c>
      <c r="G679" s="155">
        <v>1</v>
      </c>
    </row>
    <row r="680" spans="1:7" ht="31.5" x14ac:dyDescent="0.25">
      <c r="A680" s="150" t="s">
        <v>536</v>
      </c>
      <c r="B680" s="151" t="s">
        <v>537</v>
      </c>
      <c r="C680" s="152" t="s">
        <v>118</v>
      </c>
      <c r="D680" s="153">
        <v>0</v>
      </c>
      <c r="E680" s="154">
        <v>44</v>
      </c>
      <c r="F680" s="154">
        <v>22.21416</v>
      </c>
      <c r="G680" s="155">
        <v>0.50486727272727272</v>
      </c>
    </row>
    <row r="681" spans="1:7" ht="63" x14ac:dyDescent="0.25">
      <c r="A681" s="150" t="s">
        <v>538</v>
      </c>
      <c r="B681" s="151" t="s">
        <v>539</v>
      </c>
      <c r="C681" s="152" t="s">
        <v>118</v>
      </c>
      <c r="D681" s="153">
        <v>0</v>
      </c>
      <c r="E681" s="154">
        <v>44</v>
      </c>
      <c r="F681" s="154">
        <v>22.21416</v>
      </c>
      <c r="G681" s="155">
        <v>0.50486727272727272</v>
      </c>
    </row>
    <row r="682" spans="1:7" ht="63" x14ac:dyDescent="0.25">
      <c r="A682" s="150" t="s">
        <v>538</v>
      </c>
      <c r="B682" s="151" t="s">
        <v>539</v>
      </c>
      <c r="C682" s="152" t="s">
        <v>118</v>
      </c>
      <c r="D682" s="153">
        <v>0</v>
      </c>
      <c r="E682" s="154">
        <v>44</v>
      </c>
      <c r="F682" s="154">
        <v>22.21416</v>
      </c>
      <c r="G682" s="155">
        <v>0.50486727272727272</v>
      </c>
    </row>
    <row r="683" spans="1:7" ht="31.5" x14ac:dyDescent="0.25">
      <c r="A683" s="150" t="s">
        <v>124</v>
      </c>
      <c r="B683" s="151" t="s">
        <v>539</v>
      </c>
      <c r="C683" s="152" t="s">
        <v>125</v>
      </c>
      <c r="D683" s="153">
        <v>0</v>
      </c>
      <c r="E683" s="154">
        <v>44</v>
      </c>
      <c r="F683" s="154">
        <v>22.21416</v>
      </c>
      <c r="G683" s="155">
        <v>0.50486727272727272</v>
      </c>
    </row>
    <row r="684" spans="1:7" x14ac:dyDescent="0.25">
      <c r="A684" s="150" t="s">
        <v>540</v>
      </c>
      <c r="B684" s="151" t="s">
        <v>539</v>
      </c>
      <c r="C684" s="152" t="s">
        <v>125</v>
      </c>
      <c r="D684" s="153">
        <v>204</v>
      </c>
      <c r="E684" s="154">
        <v>44</v>
      </c>
      <c r="F684" s="154">
        <v>22.21416</v>
      </c>
      <c r="G684" s="155">
        <v>0.50486727272727272</v>
      </c>
    </row>
    <row r="685" spans="1:7" ht="47.25" x14ac:dyDescent="0.25">
      <c r="A685" s="150" t="s">
        <v>541</v>
      </c>
      <c r="B685" s="151" t="s">
        <v>542</v>
      </c>
      <c r="C685" s="152" t="s">
        <v>118</v>
      </c>
      <c r="D685" s="153">
        <v>0</v>
      </c>
      <c r="E685" s="154">
        <v>2190.4884200000001</v>
      </c>
      <c r="F685" s="154">
        <v>0</v>
      </c>
      <c r="G685" s="155">
        <v>0</v>
      </c>
    </row>
    <row r="686" spans="1:7" ht="47.25" x14ac:dyDescent="0.25">
      <c r="A686" s="150" t="s">
        <v>543</v>
      </c>
      <c r="B686" s="151" t="s">
        <v>544</v>
      </c>
      <c r="C686" s="152" t="s">
        <v>118</v>
      </c>
      <c r="D686" s="153">
        <v>0</v>
      </c>
      <c r="E686" s="154">
        <v>2190.4884200000001</v>
      </c>
      <c r="F686" s="154">
        <v>0</v>
      </c>
      <c r="G686" s="155">
        <v>0</v>
      </c>
    </row>
    <row r="687" spans="1:7" ht="63" x14ac:dyDescent="0.25">
      <c r="A687" s="150" t="s">
        <v>545</v>
      </c>
      <c r="B687" s="151" t="s">
        <v>546</v>
      </c>
      <c r="C687" s="152" t="s">
        <v>118</v>
      </c>
      <c r="D687" s="153">
        <v>0</v>
      </c>
      <c r="E687" s="154">
        <v>2190.4884200000001</v>
      </c>
      <c r="F687" s="154">
        <v>0</v>
      </c>
      <c r="G687" s="155">
        <v>0</v>
      </c>
    </row>
    <row r="688" spans="1:7" x14ac:dyDescent="0.25">
      <c r="A688" s="150" t="s">
        <v>136</v>
      </c>
      <c r="B688" s="151" t="s">
        <v>546</v>
      </c>
      <c r="C688" s="152" t="s">
        <v>137</v>
      </c>
      <c r="D688" s="153">
        <v>0</v>
      </c>
      <c r="E688" s="154">
        <v>2190.4884200000001</v>
      </c>
      <c r="F688" s="154">
        <v>0</v>
      </c>
      <c r="G688" s="155">
        <v>0</v>
      </c>
    </row>
    <row r="689" spans="1:7" x14ac:dyDescent="0.25">
      <c r="A689" s="150" t="s">
        <v>254</v>
      </c>
      <c r="B689" s="151" t="s">
        <v>546</v>
      </c>
      <c r="C689" s="152" t="s">
        <v>137</v>
      </c>
      <c r="D689" s="153">
        <v>113</v>
      </c>
      <c r="E689" s="154">
        <v>2190.4884200000001</v>
      </c>
      <c r="F689" s="154">
        <v>0</v>
      </c>
      <c r="G689" s="155">
        <v>0</v>
      </c>
    </row>
    <row r="690" spans="1:7" x14ac:dyDescent="0.25">
      <c r="A690" s="156"/>
      <c r="B690" s="157"/>
      <c r="C690" s="157"/>
      <c r="D690" s="157"/>
      <c r="E690" s="154">
        <v>1707035.4499300001</v>
      </c>
      <c r="F690" s="154">
        <v>1167525.3373</v>
      </c>
      <c r="G690" s="155">
        <v>0.68394908690846246</v>
      </c>
    </row>
    <row r="694" spans="1:7" s="84" customFormat="1" x14ac:dyDescent="0.25">
      <c r="A694" s="63" t="s">
        <v>548</v>
      </c>
      <c r="B694" s="63"/>
      <c r="C694" s="63"/>
      <c r="F694" s="197" t="s">
        <v>549</v>
      </c>
      <c r="G694" s="197"/>
    </row>
  </sheetData>
  <autoFilter ref="A11:G690" xr:uid="{00000000-0009-0000-0000-000001000000}"/>
  <mergeCells count="7">
    <mergeCell ref="F694:G694"/>
    <mergeCell ref="A9:G9"/>
    <mergeCell ref="A12:A13"/>
    <mergeCell ref="B12:D12"/>
    <mergeCell ref="E12:E13"/>
    <mergeCell ref="F12:F13"/>
    <mergeCell ref="G12:G13"/>
  </mergeCells>
  <pageMargins left="0.78740157480314965" right="0.39370078740157483" top="0.78740157480314965" bottom="0.59055118110236227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F67"/>
  <sheetViews>
    <sheetView showGridLines="0" workbookViewId="0">
      <selection activeCell="H16" sqref="H16"/>
    </sheetView>
  </sheetViews>
  <sheetFormatPr defaultColWidth="9.140625" defaultRowHeight="15.75" x14ac:dyDescent="0.25"/>
  <cols>
    <col min="1" max="1" width="56.28515625" style="57" customWidth="1"/>
    <col min="2" max="2" width="7.85546875" style="129" customWidth="1"/>
    <col min="3" max="3" width="11.7109375" style="129" customWidth="1"/>
    <col min="4" max="4" width="13.85546875" style="57" customWidth="1"/>
    <col min="5" max="5" width="13.28515625" style="57" customWidth="1"/>
    <col min="6" max="6" width="12.28515625" style="57" customWidth="1"/>
    <col min="7" max="235" width="9.42578125" style="57" customWidth="1"/>
    <col min="236" max="16384" width="9.140625" style="57"/>
  </cols>
  <sheetData>
    <row r="9" spans="1:6" ht="29.25" customHeight="1" x14ac:dyDescent="0.25">
      <c r="A9" s="201" t="s">
        <v>650</v>
      </c>
      <c r="B9" s="201"/>
      <c r="C9" s="201"/>
      <c r="D9" s="201"/>
      <c r="E9" s="201"/>
      <c r="F9" s="201"/>
    </row>
    <row r="10" spans="1:6" x14ac:dyDescent="0.25">
      <c r="A10" s="58"/>
      <c r="B10" s="130"/>
      <c r="C10" s="130"/>
      <c r="D10" s="58"/>
      <c r="E10" s="58"/>
      <c r="F10" s="58"/>
    </row>
    <row r="11" spans="1:6" x14ac:dyDescent="0.25">
      <c r="A11" s="65"/>
      <c r="B11" s="132"/>
      <c r="C11" s="132"/>
      <c r="D11" s="65"/>
      <c r="E11" s="65"/>
      <c r="F11" s="2" t="s">
        <v>2</v>
      </c>
    </row>
    <row r="12" spans="1:6" x14ac:dyDescent="0.25">
      <c r="A12" s="202" t="s">
        <v>1</v>
      </c>
      <c r="B12" s="202" t="s">
        <v>113</v>
      </c>
      <c r="C12" s="202"/>
      <c r="D12" s="194" t="s">
        <v>4</v>
      </c>
      <c r="E12" s="195" t="s">
        <v>3</v>
      </c>
      <c r="F12" s="195" t="s">
        <v>0</v>
      </c>
    </row>
    <row r="13" spans="1:6" x14ac:dyDescent="0.25">
      <c r="A13" s="202"/>
      <c r="B13" s="126" t="s">
        <v>550</v>
      </c>
      <c r="C13" s="126" t="s">
        <v>551</v>
      </c>
      <c r="D13" s="194"/>
      <c r="E13" s="195"/>
      <c r="F13" s="195"/>
    </row>
    <row r="14" spans="1:6" x14ac:dyDescent="0.25">
      <c r="A14" s="66">
        <v>1</v>
      </c>
      <c r="B14" s="66">
        <v>2</v>
      </c>
      <c r="C14" s="66">
        <v>3</v>
      </c>
      <c r="D14" s="66">
        <v>4</v>
      </c>
      <c r="E14" s="67">
        <v>5</v>
      </c>
      <c r="F14" s="67">
        <v>6</v>
      </c>
    </row>
    <row r="15" spans="1:6" s="62" customFormat="1" x14ac:dyDescent="0.25">
      <c r="A15" s="172" t="s">
        <v>552</v>
      </c>
      <c r="B15" s="173">
        <v>1</v>
      </c>
      <c r="C15" s="173">
        <v>0</v>
      </c>
      <c r="D15" s="170">
        <v>172420.1464</v>
      </c>
      <c r="E15" s="170">
        <v>113749.78598999999</v>
      </c>
      <c r="F15" s="171">
        <v>0.65972444847663114</v>
      </c>
    </row>
    <row r="16" spans="1:6" ht="30.75" customHeight="1" x14ac:dyDescent="0.25">
      <c r="A16" s="164" t="s">
        <v>371</v>
      </c>
      <c r="B16" s="165">
        <v>1</v>
      </c>
      <c r="C16" s="165">
        <v>2</v>
      </c>
      <c r="D16" s="166">
        <v>3607.4369999999999</v>
      </c>
      <c r="E16" s="166">
        <v>2668.3315600000001</v>
      </c>
      <c r="F16" s="167">
        <v>0.73967516549838574</v>
      </c>
    </row>
    <row r="17" spans="1:6" ht="46.5" customHeight="1" x14ac:dyDescent="0.25">
      <c r="A17" s="164" t="s">
        <v>518</v>
      </c>
      <c r="B17" s="165">
        <v>1</v>
      </c>
      <c r="C17" s="165">
        <v>3</v>
      </c>
      <c r="D17" s="166">
        <v>2074.7339999999999</v>
      </c>
      <c r="E17" s="166">
        <v>1442.71822</v>
      </c>
      <c r="F17" s="167">
        <v>0.69537503120882005</v>
      </c>
    </row>
    <row r="18" spans="1:6" ht="47.25" customHeight="1" x14ac:dyDescent="0.25">
      <c r="A18" s="164" t="s">
        <v>272</v>
      </c>
      <c r="B18" s="165">
        <v>1</v>
      </c>
      <c r="C18" s="165">
        <v>4</v>
      </c>
      <c r="D18" s="166">
        <v>59085.472159999998</v>
      </c>
      <c r="E18" s="166">
        <v>36677.854579999999</v>
      </c>
      <c r="F18" s="167">
        <v>0.62075927024292055</v>
      </c>
    </row>
    <row r="19" spans="1:6" x14ac:dyDescent="0.25">
      <c r="A19" s="164" t="s">
        <v>376</v>
      </c>
      <c r="B19" s="165">
        <v>1</v>
      </c>
      <c r="C19" s="165">
        <v>5</v>
      </c>
      <c r="D19" s="166">
        <v>122.3</v>
      </c>
      <c r="E19" s="166">
        <v>122.3</v>
      </c>
      <c r="F19" s="167">
        <v>1</v>
      </c>
    </row>
    <row r="20" spans="1:6" ht="47.25" x14ac:dyDescent="0.25">
      <c r="A20" s="164" t="s">
        <v>295</v>
      </c>
      <c r="B20" s="165">
        <v>1</v>
      </c>
      <c r="C20" s="165">
        <v>6</v>
      </c>
      <c r="D20" s="166">
        <v>19906.722760000001</v>
      </c>
      <c r="E20" s="166">
        <v>12796.464449999999</v>
      </c>
      <c r="F20" s="167">
        <v>0.64282125211051055</v>
      </c>
    </row>
    <row r="21" spans="1:6" x14ac:dyDescent="0.25">
      <c r="A21" s="164" t="s">
        <v>530</v>
      </c>
      <c r="B21" s="165">
        <v>1</v>
      </c>
      <c r="C21" s="165">
        <v>7</v>
      </c>
      <c r="D21" s="166">
        <v>0</v>
      </c>
      <c r="E21" s="166">
        <v>0</v>
      </c>
      <c r="F21" s="167">
        <v>0</v>
      </c>
    </row>
    <row r="22" spans="1:6" x14ac:dyDescent="0.25">
      <c r="A22" s="164" t="s">
        <v>535</v>
      </c>
      <c r="B22" s="165">
        <v>1</v>
      </c>
      <c r="C22" s="165">
        <v>11</v>
      </c>
      <c r="D22" s="166">
        <v>0</v>
      </c>
      <c r="E22" s="166">
        <v>0</v>
      </c>
      <c r="F22" s="167">
        <v>0</v>
      </c>
    </row>
    <row r="23" spans="1:6" x14ac:dyDescent="0.25">
      <c r="A23" s="164" t="s">
        <v>254</v>
      </c>
      <c r="B23" s="165">
        <v>1</v>
      </c>
      <c r="C23" s="165">
        <v>13</v>
      </c>
      <c r="D23" s="166">
        <v>87623.480479999998</v>
      </c>
      <c r="E23" s="166">
        <v>60042.117180000001</v>
      </c>
      <c r="F23" s="167">
        <v>0.68522862651757566</v>
      </c>
    </row>
    <row r="24" spans="1:6" s="62" customFormat="1" x14ac:dyDescent="0.25">
      <c r="A24" s="172" t="s">
        <v>553</v>
      </c>
      <c r="B24" s="173">
        <v>2</v>
      </c>
      <c r="C24" s="173">
        <v>0</v>
      </c>
      <c r="D24" s="170">
        <v>44</v>
      </c>
      <c r="E24" s="170">
        <v>22.21416</v>
      </c>
      <c r="F24" s="171">
        <v>0.50486727272727272</v>
      </c>
    </row>
    <row r="25" spans="1:6" x14ac:dyDescent="0.25">
      <c r="A25" s="164" t="s">
        <v>540</v>
      </c>
      <c r="B25" s="165">
        <v>2</v>
      </c>
      <c r="C25" s="165">
        <v>4</v>
      </c>
      <c r="D25" s="166">
        <v>44</v>
      </c>
      <c r="E25" s="166">
        <v>22.21416</v>
      </c>
      <c r="F25" s="167">
        <v>0.50486727272727272</v>
      </c>
    </row>
    <row r="26" spans="1:6" s="62" customFormat="1" ht="31.5" x14ac:dyDescent="0.25">
      <c r="A26" s="172" t="s">
        <v>554</v>
      </c>
      <c r="B26" s="173">
        <v>3</v>
      </c>
      <c r="C26" s="173">
        <v>0</v>
      </c>
      <c r="D26" s="170">
        <v>7230.7010399999999</v>
      </c>
      <c r="E26" s="170">
        <v>5208.88958</v>
      </c>
      <c r="F26" s="171">
        <v>0.720385139861902</v>
      </c>
    </row>
    <row r="27" spans="1:6" ht="31.5" x14ac:dyDescent="0.25">
      <c r="A27" s="164" t="s">
        <v>426</v>
      </c>
      <c r="B27" s="165">
        <v>3</v>
      </c>
      <c r="C27" s="165">
        <v>14</v>
      </c>
      <c r="D27" s="166">
        <v>7230.7010399999999</v>
      </c>
      <c r="E27" s="166">
        <v>5208.88958</v>
      </c>
      <c r="F27" s="167">
        <v>0.720385139861902</v>
      </c>
    </row>
    <row r="28" spans="1:6" s="62" customFormat="1" x14ac:dyDescent="0.25">
      <c r="A28" s="172" t="s">
        <v>555</v>
      </c>
      <c r="B28" s="173">
        <v>4</v>
      </c>
      <c r="C28" s="173">
        <v>0</v>
      </c>
      <c r="D28" s="170">
        <v>3565.6199700000002</v>
      </c>
      <c r="E28" s="170">
        <v>1700.1163899999999</v>
      </c>
      <c r="F28" s="171">
        <v>0.47680807385650797</v>
      </c>
    </row>
    <row r="29" spans="1:6" x14ac:dyDescent="0.25">
      <c r="A29" s="164" t="s">
        <v>264</v>
      </c>
      <c r="B29" s="165">
        <v>4</v>
      </c>
      <c r="C29" s="165">
        <v>5</v>
      </c>
      <c r="D29" s="166">
        <v>2282.8000000000002</v>
      </c>
      <c r="E29" s="166">
        <v>1569.88139</v>
      </c>
      <c r="F29" s="167">
        <v>0.68769992553005077</v>
      </c>
    </row>
    <row r="30" spans="1:6" x14ac:dyDescent="0.25">
      <c r="A30" s="164" t="s">
        <v>331</v>
      </c>
      <c r="B30" s="165">
        <v>4</v>
      </c>
      <c r="C30" s="165">
        <v>9</v>
      </c>
      <c r="D30" s="166">
        <v>582.81997000000001</v>
      </c>
      <c r="E30" s="166">
        <v>59.908999999999999</v>
      </c>
      <c r="F30" s="167">
        <v>0.10279160475575332</v>
      </c>
    </row>
    <row r="31" spans="1:6" x14ac:dyDescent="0.25">
      <c r="A31" s="164" t="s">
        <v>288</v>
      </c>
      <c r="B31" s="165">
        <v>4</v>
      </c>
      <c r="C31" s="165">
        <v>12</v>
      </c>
      <c r="D31" s="166">
        <v>700</v>
      </c>
      <c r="E31" s="166">
        <v>70.325999999999993</v>
      </c>
      <c r="F31" s="167">
        <v>0.10046571428571428</v>
      </c>
    </row>
    <row r="32" spans="1:6" s="62" customFormat="1" x14ac:dyDescent="0.25">
      <c r="A32" s="172" t="s">
        <v>556</v>
      </c>
      <c r="B32" s="173">
        <v>5</v>
      </c>
      <c r="C32" s="173">
        <v>0</v>
      </c>
      <c r="D32" s="170">
        <v>16705.309310000001</v>
      </c>
      <c r="E32" s="170">
        <v>7278.8539299999993</v>
      </c>
      <c r="F32" s="171">
        <v>0.43572099114877144</v>
      </c>
    </row>
    <row r="33" spans="1:6" x14ac:dyDescent="0.25">
      <c r="A33" s="164" t="s">
        <v>321</v>
      </c>
      <c r="B33" s="165">
        <v>5</v>
      </c>
      <c r="C33" s="165">
        <v>1</v>
      </c>
      <c r="D33" s="166">
        <v>3.879</v>
      </c>
      <c r="E33" s="166">
        <v>1.6162000000000001</v>
      </c>
      <c r="F33" s="167">
        <v>0.41665377674658416</v>
      </c>
    </row>
    <row r="34" spans="1:6" x14ac:dyDescent="0.25">
      <c r="A34" s="164" t="s">
        <v>714</v>
      </c>
      <c r="B34" s="165">
        <v>5</v>
      </c>
      <c r="C34" s="165">
        <v>3</v>
      </c>
      <c r="D34" s="166">
        <v>6015.4941600000002</v>
      </c>
      <c r="E34" s="166">
        <v>0</v>
      </c>
      <c r="F34" s="167">
        <v>0</v>
      </c>
    </row>
    <row r="35" spans="1:6" s="62" customFormat="1" ht="31.5" x14ac:dyDescent="0.25">
      <c r="A35" s="164" t="s">
        <v>277</v>
      </c>
      <c r="B35" s="165">
        <v>5</v>
      </c>
      <c r="C35" s="165">
        <v>5</v>
      </c>
      <c r="D35" s="166">
        <v>10685.93615</v>
      </c>
      <c r="E35" s="166">
        <v>7277.2377300000007</v>
      </c>
      <c r="F35" s="167">
        <v>0.68101078163376449</v>
      </c>
    </row>
    <row r="36" spans="1:6" x14ac:dyDescent="0.25">
      <c r="A36" s="172" t="s">
        <v>762</v>
      </c>
      <c r="B36" s="173">
        <v>6</v>
      </c>
      <c r="C36" s="173">
        <v>0</v>
      </c>
      <c r="D36" s="170">
        <v>665.53650000000005</v>
      </c>
      <c r="E36" s="170">
        <v>500</v>
      </c>
      <c r="F36" s="171">
        <v>0.75127359656457615</v>
      </c>
    </row>
    <row r="37" spans="1:6" x14ac:dyDescent="0.25">
      <c r="A37" s="164" t="s">
        <v>706</v>
      </c>
      <c r="B37" s="165">
        <v>6</v>
      </c>
      <c r="C37" s="165">
        <v>5</v>
      </c>
      <c r="D37" s="166">
        <v>665.53650000000005</v>
      </c>
      <c r="E37" s="166">
        <v>500</v>
      </c>
      <c r="F37" s="167">
        <v>0.75127359656457615</v>
      </c>
    </row>
    <row r="38" spans="1:6" x14ac:dyDescent="0.25">
      <c r="A38" s="172" t="s">
        <v>557</v>
      </c>
      <c r="B38" s="173">
        <v>7</v>
      </c>
      <c r="C38" s="173">
        <v>0</v>
      </c>
      <c r="D38" s="170">
        <v>1264146.05189</v>
      </c>
      <c r="E38" s="170">
        <v>859943.07501000003</v>
      </c>
      <c r="F38" s="171">
        <v>0.6802561094300108</v>
      </c>
    </row>
    <row r="39" spans="1:6" x14ac:dyDescent="0.25">
      <c r="A39" s="164" t="s">
        <v>126</v>
      </c>
      <c r="B39" s="165">
        <v>7</v>
      </c>
      <c r="C39" s="165">
        <v>1</v>
      </c>
      <c r="D39" s="166">
        <v>346859.81695999997</v>
      </c>
      <c r="E39" s="166">
        <v>237336.30478999999</v>
      </c>
      <c r="F39" s="167">
        <v>0.68424272050333723</v>
      </c>
    </row>
    <row r="40" spans="1:6" x14ac:dyDescent="0.25">
      <c r="A40" s="164" t="s">
        <v>150</v>
      </c>
      <c r="B40" s="165">
        <v>7</v>
      </c>
      <c r="C40" s="165">
        <v>2</v>
      </c>
      <c r="D40" s="166">
        <v>822262.26947000006</v>
      </c>
      <c r="E40" s="166">
        <v>557421.45566999994</v>
      </c>
      <c r="F40" s="167">
        <v>0.67791199519502854</v>
      </c>
    </row>
    <row r="41" spans="1:6" x14ac:dyDescent="0.25">
      <c r="A41" s="164" t="s">
        <v>190</v>
      </c>
      <c r="B41" s="165">
        <v>7</v>
      </c>
      <c r="C41" s="165">
        <v>3</v>
      </c>
      <c r="D41" s="166">
        <v>72040.686189999993</v>
      </c>
      <c r="E41" s="166">
        <v>48326.503200000006</v>
      </c>
      <c r="F41" s="167">
        <v>0.67082236102726389</v>
      </c>
    </row>
    <row r="42" spans="1:6" s="62" customFormat="1" ht="31.5" x14ac:dyDescent="0.25">
      <c r="A42" s="164" t="s">
        <v>133</v>
      </c>
      <c r="B42" s="165">
        <v>7</v>
      </c>
      <c r="C42" s="165">
        <v>5</v>
      </c>
      <c r="D42" s="166">
        <v>597.01099999999997</v>
      </c>
      <c r="E42" s="166">
        <v>382.89972999999998</v>
      </c>
      <c r="F42" s="167">
        <v>0.6413612647003154</v>
      </c>
    </row>
    <row r="43" spans="1:6" x14ac:dyDescent="0.25">
      <c r="A43" s="164" t="s">
        <v>214</v>
      </c>
      <c r="B43" s="165">
        <v>7</v>
      </c>
      <c r="C43" s="165">
        <v>7</v>
      </c>
      <c r="D43" s="166">
        <v>3088.4110000000001</v>
      </c>
      <c r="E43" s="166">
        <v>2945.4971299999997</v>
      </c>
      <c r="F43" s="167">
        <v>0.95372576059339254</v>
      </c>
    </row>
    <row r="44" spans="1:6" x14ac:dyDescent="0.25">
      <c r="A44" s="164" t="s">
        <v>201</v>
      </c>
      <c r="B44" s="165">
        <v>7</v>
      </c>
      <c r="C44" s="165">
        <v>9</v>
      </c>
      <c r="D44" s="166">
        <v>19297.85727</v>
      </c>
      <c r="E44" s="166">
        <v>13530.414490000001</v>
      </c>
      <c r="F44" s="167">
        <v>0.70113558726719716</v>
      </c>
    </row>
    <row r="45" spans="1:6" s="62" customFormat="1" x14ac:dyDescent="0.25">
      <c r="A45" s="172" t="s">
        <v>558</v>
      </c>
      <c r="B45" s="173">
        <v>8</v>
      </c>
      <c r="C45" s="173">
        <v>0</v>
      </c>
      <c r="D45" s="170">
        <v>51014.02117</v>
      </c>
      <c r="E45" s="170">
        <v>33972.278840000006</v>
      </c>
      <c r="F45" s="171">
        <v>0.66594003101206622</v>
      </c>
    </row>
    <row r="46" spans="1:6" x14ac:dyDescent="0.25">
      <c r="A46" s="164" t="s">
        <v>223</v>
      </c>
      <c r="B46" s="165">
        <v>8</v>
      </c>
      <c r="C46" s="165">
        <v>1</v>
      </c>
      <c r="D46" s="166">
        <v>48929.18417</v>
      </c>
      <c r="E46" s="166">
        <v>32591.068050000002</v>
      </c>
      <c r="F46" s="167">
        <v>0.66608647993731718</v>
      </c>
    </row>
    <row r="47" spans="1:6" s="62" customFormat="1" x14ac:dyDescent="0.25">
      <c r="A47" s="164" t="s">
        <v>247</v>
      </c>
      <c r="B47" s="165">
        <v>8</v>
      </c>
      <c r="C47" s="165">
        <v>4</v>
      </c>
      <c r="D47" s="166">
        <v>2084.837</v>
      </c>
      <c r="E47" s="166">
        <v>1381.2107900000001</v>
      </c>
      <c r="F47" s="167">
        <v>0.66250301102676135</v>
      </c>
    </row>
    <row r="48" spans="1:6" x14ac:dyDescent="0.25">
      <c r="A48" s="172" t="s">
        <v>559</v>
      </c>
      <c r="B48" s="173">
        <v>9</v>
      </c>
      <c r="C48" s="173">
        <v>0</v>
      </c>
      <c r="D48" s="170">
        <v>138.21799999999999</v>
      </c>
      <c r="E48" s="170">
        <v>55.827419999999996</v>
      </c>
      <c r="F48" s="171">
        <v>0.40390846344180931</v>
      </c>
    </row>
    <row r="49" spans="1:6" x14ac:dyDescent="0.25">
      <c r="A49" s="164" t="s">
        <v>483</v>
      </c>
      <c r="B49" s="165">
        <v>9</v>
      </c>
      <c r="C49" s="165">
        <v>9</v>
      </c>
      <c r="D49" s="166">
        <v>138.21799999999999</v>
      </c>
      <c r="E49" s="166">
        <v>55.827419999999996</v>
      </c>
      <c r="F49" s="167">
        <v>0.40390846344180931</v>
      </c>
    </row>
    <row r="50" spans="1:6" x14ac:dyDescent="0.25">
      <c r="A50" s="172" t="s">
        <v>560</v>
      </c>
      <c r="B50" s="173">
        <v>10</v>
      </c>
      <c r="C50" s="173">
        <v>0</v>
      </c>
      <c r="D50" s="170">
        <v>35185.815909999998</v>
      </c>
      <c r="E50" s="170">
        <v>23186.684390000002</v>
      </c>
      <c r="F50" s="171">
        <v>0.65897816464759662</v>
      </c>
    </row>
    <row r="51" spans="1:6" x14ac:dyDescent="0.25">
      <c r="A51" s="164" t="s">
        <v>353</v>
      </c>
      <c r="B51" s="165">
        <v>10</v>
      </c>
      <c r="C51" s="165">
        <v>1</v>
      </c>
      <c r="D51" s="166">
        <v>7285.3040000000001</v>
      </c>
      <c r="E51" s="166">
        <v>5392.9998399999995</v>
      </c>
      <c r="F51" s="167">
        <v>0.74025735096297973</v>
      </c>
    </row>
    <row r="52" spans="1:6" s="62" customFormat="1" x14ac:dyDescent="0.25">
      <c r="A52" s="164" t="s">
        <v>282</v>
      </c>
      <c r="B52" s="165">
        <v>10</v>
      </c>
      <c r="C52" s="165">
        <v>3</v>
      </c>
      <c r="D52" s="166">
        <v>13060.011909999999</v>
      </c>
      <c r="E52" s="166">
        <v>9531.488519999999</v>
      </c>
      <c r="F52" s="167">
        <v>0.72982234516201139</v>
      </c>
    </row>
    <row r="53" spans="1:6" x14ac:dyDescent="0.25">
      <c r="A53" s="164" t="s">
        <v>170</v>
      </c>
      <c r="B53" s="165">
        <v>10</v>
      </c>
      <c r="C53" s="165">
        <v>4</v>
      </c>
      <c r="D53" s="166">
        <v>14640.5</v>
      </c>
      <c r="E53" s="166">
        <v>8129.1710300000004</v>
      </c>
      <c r="F53" s="167">
        <v>0.55525228168436869</v>
      </c>
    </row>
    <row r="54" spans="1:6" s="62" customFormat="1" x14ac:dyDescent="0.25">
      <c r="A54" s="164" t="s">
        <v>494</v>
      </c>
      <c r="B54" s="165">
        <v>10</v>
      </c>
      <c r="C54" s="165">
        <v>6</v>
      </c>
      <c r="D54" s="166">
        <v>200</v>
      </c>
      <c r="E54" s="166">
        <v>133.02500000000001</v>
      </c>
      <c r="F54" s="167">
        <v>0.66512499999999997</v>
      </c>
    </row>
    <row r="55" spans="1:6" x14ac:dyDescent="0.25">
      <c r="A55" s="172" t="s">
        <v>561</v>
      </c>
      <c r="B55" s="173">
        <v>11</v>
      </c>
      <c r="C55" s="173">
        <v>0</v>
      </c>
      <c r="D55" s="170">
        <v>4297.0297399999999</v>
      </c>
      <c r="E55" s="170">
        <v>395.58759000000003</v>
      </c>
      <c r="F55" s="171">
        <v>9.2060705635237244E-2</v>
      </c>
    </row>
    <row r="56" spans="1:6" s="62" customFormat="1" x14ac:dyDescent="0.25">
      <c r="A56" s="164" t="s">
        <v>440</v>
      </c>
      <c r="B56" s="165">
        <v>11</v>
      </c>
      <c r="C56" s="165">
        <v>1</v>
      </c>
      <c r="D56" s="166">
        <v>4297.0297399999999</v>
      </c>
      <c r="E56" s="166">
        <v>395.58759000000003</v>
      </c>
      <c r="F56" s="167">
        <v>9.2060705635237244E-2</v>
      </c>
    </row>
    <row r="57" spans="1:6" x14ac:dyDescent="0.25">
      <c r="A57" s="172" t="s">
        <v>562</v>
      </c>
      <c r="B57" s="173">
        <v>12</v>
      </c>
      <c r="C57" s="173">
        <v>0</v>
      </c>
      <c r="D57" s="170">
        <v>3618</v>
      </c>
      <c r="E57" s="170">
        <v>2514.8710000000001</v>
      </c>
      <c r="F57" s="171">
        <v>0.69509977888336094</v>
      </c>
    </row>
    <row r="58" spans="1:6" x14ac:dyDescent="0.25">
      <c r="A58" s="164" t="s">
        <v>336</v>
      </c>
      <c r="B58" s="165">
        <v>12</v>
      </c>
      <c r="C58" s="165">
        <v>2</v>
      </c>
      <c r="D58" s="166">
        <v>3618</v>
      </c>
      <c r="E58" s="166">
        <v>2514.8710000000001</v>
      </c>
      <c r="F58" s="167">
        <v>0.69509977888336094</v>
      </c>
    </row>
    <row r="59" spans="1:6" s="62" customFormat="1" ht="31.5" x14ac:dyDescent="0.25">
      <c r="A59" s="172" t="s">
        <v>763</v>
      </c>
      <c r="B59" s="173">
        <v>13</v>
      </c>
      <c r="C59" s="173">
        <v>0</v>
      </c>
      <c r="D59" s="170">
        <v>0</v>
      </c>
      <c r="E59" s="170">
        <v>0</v>
      </c>
      <c r="F59" s="171">
        <v>0</v>
      </c>
    </row>
    <row r="60" spans="1:6" ht="31.5" x14ac:dyDescent="0.25">
      <c r="A60" s="164" t="s">
        <v>721</v>
      </c>
      <c r="B60" s="165">
        <v>13</v>
      </c>
      <c r="C60" s="165">
        <v>1</v>
      </c>
      <c r="D60" s="166">
        <v>0</v>
      </c>
      <c r="E60" s="166">
        <v>0</v>
      </c>
      <c r="F60" s="167">
        <v>0</v>
      </c>
    </row>
    <row r="61" spans="1:6" ht="47.25" x14ac:dyDescent="0.25">
      <c r="A61" s="172" t="s">
        <v>563</v>
      </c>
      <c r="B61" s="173">
        <v>14</v>
      </c>
      <c r="C61" s="173">
        <v>0</v>
      </c>
      <c r="D61" s="170">
        <v>148005</v>
      </c>
      <c r="E61" s="170">
        <v>118997.15300000001</v>
      </c>
      <c r="F61" s="171">
        <v>0.80400765514678563</v>
      </c>
    </row>
    <row r="62" spans="1:6" ht="47.25" x14ac:dyDescent="0.25">
      <c r="A62" s="164" t="s">
        <v>305</v>
      </c>
      <c r="B62" s="165">
        <v>14</v>
      </c>
      <c r="C62" s="165">
        <v>1</v>
      </c>
      <c r="D62" s="166">
        <v>141005</v>
      </c>
      <c r="E62" s="166">
        <v>113945.913</v>
      </c>
      <c r="F62" s="167">
        <v>0.80809838658203614</v>
      </c>
    </row>
    <row r="63" spans="1:6" x14ac:dyDescent="0.25">
      <c r="A63" s="164" t="s">
        <v>304</v>
      </c>
      <c r="B63" s="165">
        <v>14</v>
      </c>
      <c r="C63" s="165">
        <v>3</v>
      </c>
      <c r="D63" s="166">
        <v>7000</v>
      </c>
      <c r="E63" s="166">
        <v>5051.24</v>
      </c>
      <c r="F63" s="167">
        <v>0.72160571428571429</v>
      </c>
    </row>
    <row r="64" spans="1:6" x14ac:dyDescent="0.25">
      <c r="A64" s="168"/>
      <c r="B64" s="169"/>
      <c r="C64" s="169"/>
      <c r="D64" s="170">
        <v>1707035.4499300001</v>
      </c>
      <c r="E64" s="170">
        <v>1167525.3373</v>
      </c>
      <c r="F64" s="171">
        <v>0.68394908690846246</v>
      </c>
    </row>
    <row r="67" spans="1:6" x14ac:dyDescent="0.25">
      <c r="A67" s="63" t="s">
        <v>548</v>
      </c>
      <c r="B67" s="124"/>
      <c r="C67" s="124"/>
      <c r="E67" s="197" t="s">
        <v>549</v>
      </c>
      <c r="F67" s="197"/>
    </row>
  </sheetData>
  <autoFilter ref="A11:F64" xr:uid="{00000000-0009-0000-0000-000002000000}"/>
  <mergeCells count="7">
    <mergeCell ref="E67:F67"/>
    <mergeCell ref="A9:F9"/>
    <mergeCell ref="A12:A13"/>
    <mergeCell ref="B12:C12"/>
    <mergeCell ref="D12:D13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I701"/>
  <sheetViews>
    <sheetView showGridLines="0" view="pageBreakPreview" zoomScaleSheetLayoutView="100" workbookViewId="0">
      <selection activeCell="K13" sqref="K13"/>
    </sheetView>
  </sheetViews>
  <sheetFormatPr defaultColWidth="9.140625" defaultRowHeight="15.75" x14ac:dyDescent="0.25"/>
  <cols>
    <col min="1" max="1" width="56.140625" style="57" customWidth="1"/>
    <col min="2" max="2" width="5.7109375" style="129" customWidth="1"/>
    <col min="3" max="3" width="7.140625" style="129" customWidth="1"/>
    <col min="4" max="4" width="9.7109375" style="129" customWidth="1"/>
    <col min="5" max="5" width="13.42578125" style="129" customWidth="1"/>
    <col min="6" max="6" width="8.28515625" style="129" customWidth="1"/>
    <col min="7" max="8" width="12.5703125" style="57" customWidth="1"/>
    <col min="9" max="9" width="10.28515625" style="57" customWidth="1"/>
    <col min="10" max="238" width="9.42578125" style="57" customWidth="1"/>
    <col min="239" max="16384" width="9.140625" style="57"/>
  </cols>
  <sheetData>
    <row r="10" spans="1:9" ht="31.5" customHeight="1" x14ac:dyDescent="0.25">
      <c r="A10" s="203" t="s">
        <v>651</v>
      </c>
      <c r="B10" s="204"/>
      <c r="C10" s="204"/>
      <c r="D10" s="204"/>
      <c r="E10" s="204"/>
      <c r="F10" s="204"/>
      <c r="G10" s="204"/>
      <c r="H10" s="204"/>
      <c r="I10" s="204"/>
    </row>
    <row r="11" spans="1:9" x14ac:dyDescent="0.25">
      <c r="A11" s="58"/>
      <c r="B11" s="130"/>
      <c r="C11" s="130"/>
      <c r="D11" s="130"/>
      <c r="E11" s="130"/>
      <c r="F11" s="130"/>
      <c r="G11" s="58"/>
      <c r="H11" s="58"/>
      <c r="I11" s="58"/>
    </row>
    <row r="12" spans="1:9" x14ac:dyDescent="0.25">
      <c r="A12" s="68"/>
      <c r="B12" s="133"/>
      <c r="C12" s="133"/>
      <c r="D12" s="133"/>
      <c r="E12" s="133"/>
      <c r="F12" s="133"/>
      <c r="G12" s="68"/>
      <c r="H12" s="68"/>
      <c r="I12" s="2" t="s">
        <v>2</v>
      </c>
    </row>
    <row r="13" spans="1:9" x14ac:dyDescent="0.25">
      <c r="A13" s="205" t="s">
        <v>1</v>
      </c>
      <c r="B13" s="207" t="s">
        <v>113</v>
      </c>
      <c r="C13" s="208"/>
      <c r="D13" s="208"/>
      <c r="E13" s="208"/>
      <c r="F13" s="208"/>
      <c r="G13" s="194" t="s">
        <v>4</v>
      </c>
      <c r="H13" s="195" t="s">
        <v>3</v>
      </c>
      <c r="I13" s="195" t="s">
        <v>0</v>
      </c>
    </row>
    <row r="14" spans="1:9" ht="24" x14ac:dyDescent="0.25">
      <c r="A14" s="206"/>
      <c r="B14" s="127" t="s">
        <v>564</v>
      </c>
      <c r="C14" s="127" t="s">
        <v>550</v>
      </c>
      <c r="D14" s="127" t="s">
        <v>551</v>
      </c>
      <c r="E14" s="127" t="s">
        <v>114</v>
      </c>
      <c r="F14" s="127" t="s">
        <v>115</v>
      </c>
      <c r="G14" s="194"/>
      <c r="H14" s="195"/>
      <c r="I14" s="195"/>
    </row>
    <row r="15" spans="1:9" x14ac:dyDescent="0.25">
      <c r="A15" s="69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G15" s="69">
        <v>7</v>
      </c>
      <c r="H15" s="69">
        <v>8</v>
      </c>
      <c r="I15" s="69">
        <v>9</v>
      </c>
    </row>
    <row r="16" spans="1:9" s="62" customFormat="1" ht="31.5" x14ac:dyDescent="0.25">
      <c r="A16" s="145" t="s">
        <v>565</v>
      </c>
      <c r="B16" s="146">
        <v>904</v>
      </c>
      <c r="C16" s="147">
        <v>0</v>
      </c>
      <c r="D16" s="147">
        <v>0</v>
      </c>
      <c r="E16" s="148" t="s">
        <v>118</v>
      </c>
      <c r="F16" s="149" t="s">
        <v>118</v>
      </c>
      <c r="G16" s="138">
        <v>63050.43363</v>
      </c>
      <c r="H16" s="138">
        <v>42685.392460000003</v>
      </c>
      <c r="I16" s="139">
        <v>0.6770039475143258</v>
      </c>
    </row>
    <row r="17" spans="1:9" x14ac:dyDescent="0.25">
      <c r="A17" s="134" t="s">
        <v>557</v>
      </c>
      <c r="B17" s="140">
        <v>904</v>
      </c>
      <c r="C17" s="141">
        <v>7</v>
      </c>
      <c r="D17" s="141">
        <v>0</v>
      </c>
      <c r="E17" s="142" t="s">
        <v>118</v>
      </c>
      <c r="F17" s="143" t="s">
        <v>118</v>
      </c>
      <c r="G17" s="135">
        <v>12118.232460000001</v>
      </c>
      <c r="H17" s="135">
        <v>8713.1136200000001</v>
      </c>
      <c r="I17" s="136">
        <v>0.71900862182338421</v>
      </c>
    </row>
    <row r="18" spans="1:9" x14ac:dyDescent="0.25">
      <c r="A18" s="134" t="s">
        <v>190</v>
      </c>
      <c r="B18" s="140">
        <v>904</v>
      </c>
      <c r="C18" s="141">
        <v>7</v>
      </c>
      <c r="D18" s="141">
        <v>3</v>
      </c>
      <c r="E18" s="142" t="s">
        <v>118</v>
      </c>
      <c r="F18" s="143" t="s">
        <v>118</v>
      </c>
      <c r="G18" s="135">
        <v>12086.732460000001</v>
      </c>
      <c r="H18" s="135">
        <v>8687.6136200000001</v>
      </c>
      <c r="I18" s="136">
        <v>0.71877272445227913</v>
      </c>
    </row>
    <row r="19" spans="1:9" ht="47.25" x14ac:dyDescent="0.25">
      <c r="A19" s="134" t="s">
        <v>677</v>
      </c>
      <c r="B19" s="140">
        <v>904</v>
      </c>
      <c r="C19" s="141">
        <v>7</v>
      </c>
      <c r="D19" s="141">
        <v>3</v>
      </c>
      <c r="E19" s="142" t="s">
        <v>217</v>
      </c>
      <c r="F19" s="143" t="s">
        <v>118</v>
      </c>
      <c r="G19" s="135">
        <v>12086.732460000001</v>
      </c>
      <c r="H19" s="135">
        <v>8687.6136200000001</v>
      </c>
      <c r="I19" s="136">
        <v>0.71877272445227913</v>
      </c>
    </row>
    <row r="20" spans="1:9" ht="47.25" x14ac:dyDescent="0.25">
      <c r="A20" s="134" t="s">
        <v>678</v>
      </c>
      <c r="B20" s="140">
        <v>904</v>
      </c>
      <c r="C20" s="141">
        <v>7</v>
      </c>
      <c r="D20" s="141">
        <v>3</v>
      </c>
      <c r="E20" s="142" t="s">
        <v>218</v>
      </c>
      <c r="F20" s="143" t="s">
        <v>118</v>
      </c>
      <c r="G20" s="135">
        <v>12086.732460000001</v>
      </c>
      <c r="H20" s="135">
        <v>8687.6136200000001</v>
      </c>
      <c r="I20" s="136">
        <v>0.71877272445227913</v>
      </c>
    </row>
    <row r="21" spans="1:9" ht="27.75" customHeight="1" x14ac:dyDescent="0.25">
      <c r="A21" s="134" t="s">
        <v>236</v>
      </c>
      <c r="B21" s="140">
        <v>904</v>
      </c>
      <c r="C21" s="141">
        <v>7</v>
      </c>
      <c r="D21" s="141">
        <v>3</v>
      </c>
      <c r="E21" s="142" t="s">
        <v>237</v>
      </c>
      <c r="F21" s="143" t="s">
        <v>118</v>
      </c>
      <c r="G21" s="135">
        <v>12086.732460000001</v>
      </c>
      <c r="H21" s="135">
        <v>8687.6136200000001</v>
      </c>
      <c r="I21" s="136">
        <v>0.71877272445227913</v>
      </c>
    </row>
    <row r="22" spans="1:9" x14ac:dyDescent="0.25">
      <c r="A22" s="134" t="s">
        <v>238</v>
      </c>
      <c r="B22" s="140">
        <v>904</v>
      </c>
      <c r="C22" s="141">
        <v>7</v>
      </c>
      <c r="D22" s="141">
        <v>3</v>
      </c>
      <c r="E22" s="142" t="s">
        <v>239</v>
      </c>
      <c r="F22" s="143" t="s">
        <v>118</v>
      </c>
      <c r="G22" s="135">
        <v>21</v>
      </c>
      <c r="H22" s="135">
        <v>21</v>
      </c>
      <c r="I22" s="136">
        <v>1</v>
      </c>
    </row>
    <row r="23" spans="1:9" x14ac:dyDescent="0.25">
      <c r="A23" s="134" t="s">
        <v>142</v>
      </c>
      <c r="B23" s="140">
        <v>904</v>
      </c>
      <c r="C23" s="141">
        <v>7</v>
      </c>
      <c r="D23" s="141">
        <v>3</v>
      </c>
      <c r="E23" s="142" t="s">
        <v>239</v>
      </c>
      <c r="F23" s="143" t="s">
        <v>143</v>
      </c>
      <c r="G23" s="135">
        <v>21</v>
      </c>
      <c r="H23" s="135">
        <v>21</v>
      </c>
      <c r="I23" s="136">
        <v>1</v>
      </c>
    </row>
    <row r="24" spans="1:9" ht="14.25" customHeight="1" x14ac:dyDescent="0.25">
      <c r="A24" s="134" t="s">
        <v>134</v>
      </c>
      <c r="B24" s="140">
        <v>904</v>
      </c>
      <c r="C24" s="141">
        <v>7</v>
      </c>
      <c r="D24" s="141">
        <v>3</v>
      </c>
      <c r="E24" s="142" t="s">
        <v>240</v>
      </c>
      <c r="F24" s="143" t="s">
        <v>118</v>
      </c>
      <c r="G24" s="135">
        <v>612.27978000000007</v>
      </c>
      <c r="H24" s="135">
        <v>336.56352000000004</v>
      </c>
      <c r="I24" s="136">
        <v>0.54968909801332977</v>
      </c>
    </row>
    <row r="25" spans="1:9" ht="63" customHeight="1" x14ac:dyDescent="0.25">
      <c r="A25" s="134" t="s">
        <v>140</v>
      </c>
      <c r="B25" s="140">
        <v>904</v>
      </c>
      <c r="C25" s="141">
        <v>7</v>
      </c>
      <c r="D25" s="141">
        <v>3</v>
      </c>
      <c r="E25" s="142" t="s">
        <v>240</v>
      </c>
      <c r="F25" s="143" t="s">
        <v>141</v>
      </c>
      <c r="G25" s="135">
        <v>0.15214</v>
      </c>
      <c r="H25" s="135">
        <v>0.15214</v>
      </c>
      <c r="I25" s="136">
        <v>1</v>
      </c>
    </row>
    <row r="26" spans="1:9" ht="31.5" x14ac:dyDescent="0.25">
      <c r="A26" s="134" t="s">
        <v>124</v>
      </c>
      <c r="B26" s="140">
        <v>904</v>
      </c>
      <c r="C26" s="141">
        <v>7</v>
      </c>
      <c r="D26" s="141">
        <v>3</v>
      </c>
      <c r="E26" s="142" t="s">
        <v>240</v>
      </c>
      <c r="F26" s="143" t="s">
        <v>125</v>
      </c>
      <c r="G26" s="135">
        <v>515.05128999999999</v>
      </c>
      <c r="H26" s="135">
        <v>274.01803000000001</v>
      </c>
      <c r="I26" s="136">
        <v>0.53202085951478739</v>
      </c>
    </row>
    <row r="27" spans="1:9" x14ac:dyDescent="0.25">
      <c r="A27" s="134" t="s">
        <v>136</v>
      </c>
      <c r="B27" s="140">
        <v>904</v>
      </c>
      <c r="C27" s="141">
        <v>7</v>
      </c>
      <c r="D27" s="141">
        <v>3</v>
      </c>
      <c r="E27" s="142" t="s">
        <v>240</v>
      </c>
      <c r="F27" s="143" t="s">
        <v>137</v>
      </c>
      <c r="G27" s="135">
        <v>97.076350000000005</v>
      </c>
      <c r="H27" s="135">
        <v>62.393349999999998</v>
      </c>
      <c r="I27" s="136">
        <v>0.64272451529131447</v>
      </c>
    </row>
    <row r="28" spans="1:9" ht="31.5" x14ac:dyDescent="0.25">
      <c r="A28" s="134" t="s">
        <v>682</v>
      </c>
      <c r="B28" s="140">
        <v>904</v>
      </c>
      <c r="C28" s="141">
        <v>7</v>
      </c>
      <c r="D28" s="141">
        <v>3</v>
      </c>
      <c r="E28" s="142" t="s">
        <v>685</v>
      </c>
      <c r="F28" s="143" t="s">
        <v>118</v>
      </c>
      <c r="G28" s="135">
        <v>0</v>
      </c>
      <c r="H28" s="135">
        <v>0</v>
      </c>
      <c r="I28" s="136">
        <v>0</v>
      </c>
    </row>
    <row r="29" spans="1:9" ht="31.5" x14ac:dyDescent="0.25">
      <c r="A29" s="134" t="s">
        <v>124</v>
      </c>
      <c r="B29" s="140">
        <v>904</v>
      </c>
      <c r="C29" s="141">
        <v>7</v>
      </c>
      <c r="D29" s="141">
        <v>3</v>
      </c>
      <c r="E29" s="142" t="s">
        <v>685</v>
      </c>
      <c r="F29" s="143" t="s">
        <v>125</v>
      </c>
      <c r="G29" s="135">
        <v>0</v>
      </c>
      <c r="H29" s="135">
        <v>0</v>
      </c>
      <c r="I29" s="136">
        <v>0</v>
      </c>
    </row>
    <row r="30" spans="1:9" ht="31.5" x14ac:dyDescent="0.25">
      <c r="A30" s="134" t="s">
        <v>146</v>
      </c>
      <c r="B30" s="140">
        <v>904</v>
      </c>
      <c r="C30" s="141">
        <v>7</v>
      </c>
      <c r="D30" s="141">
        <v>3</v>
      </c>
      <c r="E30" s="142" t="s">
        <v>241</v>
      </c>
      <c r="F30" s="143" t="s">
        <v>118</v>
      </c>
      <c r="G30" s="135">
        <v>219</v>
      </c>
      <c r="H30" s="135">
        <v>218.99</v>
      </c>
      <c r="I30" s="136">
        <v>0.99995433789954336</v>
      </c>
    </row>
    <row r="31" spans="1:9" ht="31.5" x14ac:dyDescent="0.25">
      <c r="A31" s="134" t="s">
        <v>124</v>
      </c>
      <c r="B31" s="140">
        <v>904</v>
      </c>
      <c r="C31" s="141">
        <v>7</v>
      </c>
      <c r="D31" s="141">
        <v>3</v>
      </c>
      <c r="E31" s="142" t="s">
        <v>241</v>
      </c>
      <c r="F31" s="143" t="s">
        <v>125</v>
      </c>
      <c r="G31" s="135">
        <v>219</v>
      </c>
      <c r="H31" s="135">
        <v>218.99</v>
      </c>
      <c r="I31" s="136">
        <v>0.99995433789954336</v>
      </c>
    </row>
    <row r="32" spans="1:9" ht="156" customHeight="1" x14ac:dyDescent="0.25">
      <c r="A32" s="134" t="s">
        <v>194</v>
      </c>
      <c r="B32" s="140">
        <v>904</v>
      </c>
      <c r="C32" s="141">
        <v>7</v>
      </c>
      <c r="D32" s="141">
        <v>3</v>
      </c>
      <c r="E32" s="142" t="s">
        <v>686</v>
      </c>
      <c r="F32" s="143" t="s">
        <v>118</v>
      </c>
      <c r="G32" s="135">
        <v>11234.45268</v>
      </c>
      <c r="H32" s="135">
        <v>8111.0600999999997</v>
      </c>
      <c r="I32" s="136">
        <v>0.72198088603280319</v>
      </c>
    </row>
    <row r="33" spans="1:9" ht="63" customHeight="1" x14ac:dyDescent="0.25">
      <c r="A33" s="134" t="s">
        <v>140</v>
      </c>
      <c r="B33" s="140">
        <v>904</v>
      </c>
      <c r="C33" s="141">
        <v>7</v>
      </c>
      <c r="D33" s="141">
        <v>3</v>
      </c>
      <c r="E33" s="142" t="s">
        <v>686</v>
      </c>
      <c r="F33" s="143" t="s">
        <v>141</v>
      </c>
      <c r="G33" s="135">
        <v>11234.45268</v>
      </c>
      <c r="H33" s="135">
        <v>8111.0600999999997</v>
      </c>
      <c r="I33" s="136">
        <v>0.72198088603280319</v>
      </c>
    </row>
    <row r="34" spans="1:9" ht="31.5" x14ac:dyDescent="0.25">
      <c r="A34" s="134" t="s">
        <v>133</v>
      </c>
      <c r="B34" s="140">
        <v>904</v>
      </c>
      <c r="C34" s="141">
        <v>7</v>
      </c>
      <c r="D34" s="141">
        <v>5</v>
      </c>
      <c r="E34" s="142" t="s">
        <v>118</v>
      </c>
      <c r="F34" s="143" t="s">
        <v>118</v>
      </c>
      <c r="G34" s="135">
        <v>31.5</v>
      </c>
      <c r="H34" s="135">
        <v>25.5</v>
      </c>
      <c r="I34" s="136">
        <v>0.80952380952380953</v>
      </c>
    </row>
    <row r="35" spans="1:9" ht="47.25" x14ac:dyDescent="0.25">
      <c r="A35" s="134" t="s">
        <v>677</v>
      </c>
      <c r="B35" s="140">
        <v>904</v>
      </c>
      <c r="C35" s="141">
        <v>7</v>
      </c>
      <c r="D35" s="141">
        <v>5</v>
      </c>
      <c r="E35" s="142" t="s">
        <v>217</v>
      </c>
      <c r="F35" s="143" t="s">
        <v>118</v>
      </c>
      <c r="G35" s="135">
        <v>31.5</v>
      </c>
      <c r="H35" s="135">
        <v>25.5</v>
      </c>
      <c r="I35" s="136">
        <v>0.80952380952380953</v>
      </c>
    </row>
    <row r="36" spans="1:9" ht="47.25" x14ac:dyDescent="0.25">
      <c r="A36" s="134" t="s">
        <v>678</v>
      </c>
      <c r="B36" s="140">
        <v>904</v>
      </c>
      <c r="C36" s="141">
        <v>7</v>
      </c>
      <c r="D36" s="141">
        <v>5</v>
      </c>
      <c r="E36" s="142" t="s">
        <v>218</v>
      </c>
      <c r="F36" s="143" t="s">
        <v>118</v>
      </c>
      <c r="G36" s="135">
        <v>31.5</v>
      </c>
      <c r="H36" s="135">
        <v>25.5</v>
      </c>
      <c r="I36" s="136">
        <v>0.80952380952380953</v>
      </c>
    </row>
    <row r="37" spans="1:9" x14ac:dyDescent="0.25">
      <c r="A37" s="134" t="s">
        <v>219</v>
      </c>
      <c r="B37" s="140">
        <v>904</v>
      </c>
      <c r="C37" s="141">
        <v>7</v>
      </c>
      <c r="D37" s="141">
        <v>5</v>
      </c>
      <c r="E37" s="142" t="s">
        <v>220</v>
      </c>
      <c r="F37" s="143" t="s">
        <v>118</v>
      </c>
      <c r="G37" s="135">
        <v>15</v>
      </c>
      <c r="H37" s="135">
        <v>9</v>
      </c>
      <c r="I37" s="136">
        <v>0.6</v>
      </c>
    </row>
    <row r="38" spans="1:9" ht="31.5" x14ac:dyDescent="0.25">
      <c r="A38" s="134" t="s">
        <v>131</v>
      </c>
      <c r="B38" s="140">
        <v>904</v>
      </c>
      <c r="C38" s="141">
        <v>7</v>
      </c>
      <c r="D38" s="141">
        <v>5</v>
      </c>
      <c r="E38" s="142" t="s">
        <v>221</v>
      </c>
      <c r="F38" s="143" t="s">
        <v>118</v>
      </c>
      <c r="G38" s="135">
        <v>15</v>
      </c>
      <c r="H38" s="135">
        <v>9</v>
      </c>
      <c r="I38" s="136">
        <v>0.6</v>
      </c>
    </row>
    <row r="39" spans="1:9" ht="31.5" x14ac:dyDescent="0.25">
      <c r="A39" s="134" t="s">
        <v>124</v>
      </c>
      <c r="B39" s="140">
        <v>904</v>
      </c>
      <c r="C39" s="141">
        <v>7</v>
      </c>
      <c r="D39" s="141">
        <v>5</v>
      </c>
      <c r="E39" s="142" t="s">
        <v>221</v>
      </c>
      <c r="F39" s="143" t="s">
        <v>125</v>
      </c>
      <c r="G39" s="135">
        <v>15</v>
      </c>
      <c r="H39" s="135">
        <v>9</v>
      </c>
      <c r="I39" s="136">
        <v>0.6</v>
      </c>
    </row>
    <row r="40" spans="1:9" ht="31.5" x14ac:dyDescent="0.25">
      <c r="A40" s="134" t="s">
        <v>229</v>
      </c>
      <c r="B40" s="140">
        <v>904</v>
      </c>
      <c r="C40" s="141">
        <v>7</v>
      </c>
      <c r="D40" s="141">
        <v>5</v>
      </c>
      <c r="E40" s="142" t="s">
        <v>230</v>
      </c>
      <c r="F40" s="143" t="s">
        <v>118</v>
      </c>
      <c r="G40" s="135">
        <v>16.5</v>
      </c>
      <c r="H40" s="135">
        <v>16.5</v>
      </c>
      <c r="I40" s="136">
        <v>1</v>
      </c>
    </row>
    <row r="41" spans="1:9" ht="31.5" x14ac:dyDescent="0.25">
      <c r="A41" s="134" t="s">
        <v>131</v>
      </c>
      <c r="B41" s="140">
        <v>904</v>
      </c>
      <c r="C41" s="141">
        <v>7</v>
      </c>
      <c r="D41" s="141">
        <v>5</v>
      </c>
      <c r="E41" s="142" t="s">
        <v>233</v>
      </c>
      <c r="F41" s="143" t="s">
        <v>118</v>
      </c>
      <c r="G41" s="135">
        <v>16.5</v>
      </c>
      <c r="H41" s="135">
        <v>16.5</v>
      </c>
      <c r="I41" s="136">
        <v>1</v>
      </c>
    </row>
    <row r="42" spans="1:9" ht="31.5" x14ac:dyDescent="0.25">
      <c r="A42" s="134" t="s">
        <v>124</v>
      </c>
      <c r="B42" s="140">
        <v>904</v>
      </c>
      <c r="C42" s="141">
        <v>7</v>
      </c>
      <c r="D42" s="141">
        <v>5</v>
      </c>
      <c r="E42" s="142" t="s">
        <v>233</v>
      </c>
      <c r="F42" s="143" t="s">
        <v>125</v>
      </c>
      <c r="G42" s="135">
        <v>16.5</v>
      </c>
      <c r="H42" s="135">
        <v>16.5</v>
      </c>
      <c r="I42" s="136">
        <v>1</v>
      </c>
    </row>
    <row r="43" spans="1:9" x14ac:dyDescent="0.25">
      <c r="A43" s="134" t="s">
        <v>558</v>
      </c>
      <c r="B43" s="140">
        <v>904</v>
      </c>
      <c r="C43" s="141">
        <v>8</v>
      </c>
      <c r="D43" s="141">
        <v>0</v>
      </c>
      <c r="E43" s="142" t="s">
        <v>118</v>
      </c>
      <c r="F43" s="143" t="s">
        <v>118</v>
      </c>
      <c r="G43" s="135">
        <v>50932.20117</v>
      </c>
      <c r="H43" s="135">
        <v>33972.278840000006</v>
      </c>
      <c r="I43" s="136">
        <v>0.66700982992288771</v>
      </c>
    </row>
    <row r="44" spans="1:9" x14ac:dyDescent="0.25">
      <c r="A44" s="134" t="s">
        <v>223</v>
      </c>
      <c r="B44" s="140">
        <v>904</v>
      </c>
      <c r="C44" s="141">
        <v>8</v>
      </c>
      <c r="D44" s="141">
        <v>1</v>
      </c>
      <c r="E44" s="142" t="s">
        <v>118</v>
      </c>
      <c r="F44" s="143" t="s">
        <v>118</v>
      </c>
      <c r="G44" s="135">
        <v>48847.364170000001</v>
      </c>
      <c r="H44" s="135">
        <v>32591.068050000002</v>
      </c>
      <c r="I44" s="136">
        <v>0.6672021838594121</v>
      </c>
    </row>
    <row r="45" spans="1:9" ht="47.25" x14ac:dyDescent="0.25">
      <c r="A45" s="134" t="s">
        <v>677</v>
      </c>
      <c r="B45" s="140">
        <v>904</v>
      </c>
      <c r="C45" s="141">
        <v>8</v>
      </c>
      <c r="D45" s="141">
        <v>1</v>
      </c>
      <c r="E45" s="142" t="s">
        <v>217</v>
      </c>
      <c r="F45" s="143" t="s">
        <v>118</v>
      </c>
      <c r="G45" s="135">
        <v>48816.584170000002</v>
      </c>
      <c r="H45" s="135">
        <v>32560.288049999999</v>
      </c>
      <c r="I45" s="136">
        <v>0.66699234703950816</v>
      </c>
    </row>
    <row r="46" spans="1:9" ht="47.25" x14ac:dyDescent="0.25">
      <c r="A46" s="134" t="s">
        <v>678</v>
      </c>
      <c r="B46" s="140">
        <v>904</v>
      </c>
      <c r="C46" s="141">
        <v>8</v>
      </c>
      <c r="D46" s="141">
        <v>1</v>
      </c>
      <c r="E46" s="142" t="s">
        <v>218</v>
      </c>
      <c r="F46" s="143" t="s">
        <v>118</v>
      </c>
      <c r="G46" s="135">
        <v>48816.584170000002</v>
      </c>
      <c r="H46" s="135">
        <v>32560.288049999999</v>
      </c>
      <c r="I46" s="136">
        <v>0.66699234703950816</v>
      </c>
    </row>
    <row r="47" spans="1:9" x14ac:dyDescent="0.25">
      <c r="A47" s="134" t="s">
        <v>219</v>
      </c>
      <c r="B47" s="140">
        <v>904</v>
      </c>
      <c r="C47" s="141">
        <v>8</v>
      </c>
      <c r="D47" s="141">
        <v>1</v>
      </c>
      <c r="E47" s="142" t="s">
        <v>220</v>
      </c>
      <c r="F47" s="143" t="s">
        <v>118</v>
      </c>
      <c r="G47" s="135">
        <v>3470.0157300000001</v>
      </c>
      <c r="H47" s="135">
        <v>2518.89093</v>
      </c>
      <c r="I47" s="136">
        <v>0.72590187653126292</v>
      </c>
    </row>
    <row r="48" spans="1:9" ht="17.25" customHeight="1" x14ac:dyDescent="0.25">
      <c r="A48" s="134" t="s">
        <v>134</v>
      </c>
      <c r="B48" s="140">
        <v>904</v>
      </c>
      <c r="C48" s="141">
        <v>8</v>
      </c>
      <c r="D48" s="141">
        <v>1</v>
      </c>
      <c r="E48" s="142" t="s">
        <v>222</v>
      </c>
      <c r="F48" s="143" t="s">
        <v>118</v>
      </c>
      <c r="G48" s="135">
        <v>390.97472999999997</v>
      </c>
      <c r="H48" s="135">
        <v>206.62702999999999</v>
      </c>
      <c r="I48" s="136">
        <v>0.52849203323191762</v>
      </c>
    </row>
    <row r="49" spans="1:9" ht="63" customHeight="1" x14ac:dyDescent="0.25">
      <c r="A49" s="134" t="s">
        <v>140</v>
      </c>
      <c r="B49" s="140">
        <v>904</v>
      </c>
      <c r="C49" s="141">
        <v>8</v>
      </c>
      <c r="D49" s="141">
        <v>1</v>
      </c>
      <c r="E49" s="142" t="s">
        <v>222</v>
      </c>
      <c r="F49" s="143" t="s">
        <v>141</v>
      </c>
      <c r="G49" s="135">
        <v>5.3920000000000003</v>
      </c>
      <c r="H49" s="135">
        <v>0.95599999999999996</v>
      </c>
      <c r="I49" s="136">
        <v>0.17729970326409494</v>
      </c>
    </row>
    <row r="50" spans="1:9" ht="31.5" x14ac:dyDescent="0.25">
      <c r="A50" s="134" t="s">
        <v>124</v>
      </c>
      <c r="B50" s="140">
        <v>904</v>
      </c>
      <c r="C50" s="141">
        <v>8</v>
      </c>
      <c r="D50" s="141">
        <v>1</v>
      </c>
      <c r="E50" s="142" t="s">
        <v>222</v>
      </c>
      <c r="F50" s="143" t="s">
        <v>125</v>
      </c>
      <c r="G50" s="135">
        <v>378.11874999999998</v>
      </c>
      <c r="H50" s="135">
        <v>201.74904999999998</v>
      </c>
      <c r="I50" s="136">
        <v>0.53356002578555017</v>
      </c>
    </row>
    <row r="51" spans="1:9" x14ac:dyDescent="0.25">
      <c r="A51" s="134" t="s">
        <v>136</v>
      </c>
      <c r="B51" s="140">
        <v>904</v>
      </c>
      <c r="C51" s="141">
        <v>8</v>
      </c>
      <c r="D51" s="141">
        <v>1</v>
      </c>
      <c r="E51" s="142" t="s">
        <v>222</v>
      </c>
      <c r="F51" s="143" t="s">
        <v>137</v>
      </c>
      <c r="G51" s="135">
        <v>7.4639799999999994</v>
      </c>
      <c r="H51" s="135">
        <v>3.92198</v>
      </c>
      <c r="I51" s="136">
        <v>0.52545424826968989</v>
      </c>
    </row>
    <row r="52" spans="1:9" ht="31.5" x14ac:dyDescent="0.25">
      <c r="A52" s="134" t="s">
        <v>146</v>
      </c>
      <c r="B52" s="140">
        <v>904</v>
      </c>
      <c r="C52" s="141">
        <v>8</v>
      </c>
      <c r="D52" s="141">
        <v>1</v>
      </c>
      <c r="E52" s="142" t="s">
        <v>224</v>
      </c>
      <c r="F52" s="143" t="s">
        <v>118</v>
      </c>
      <c r="G52" s="135">
        <v>195</v>
      </c>
      <c r="H52" s="135">
        <v>195</v>
      </c>
      <c r="I52" s="136">
        <v>1</v>
      </c>
    </row>
    <row r="53" spans="1:9" ht="31.5" x14ac:dyDescent="0.25">
      <c r="A53" s="134" t="s">
        <v>124</v>
      </c>
      <c r="B53" s="140">
        <v>904</v>
      </c>
      <c r="C53" s="141">
        <v>8</v>
      </c>
      <c r="D53" s="141">
        <v>1</v>
      </c>
      <c r="E53" s="142" t="s">
        <v>224</v>
      </c>
      <c r="F53" s="143" t="s">
        <v>125</v>
      </c>
      <c r="G53" s="135">
        <v>195</v>
      </c>
      <c r="H53" s="135">
        <v>195</v>
      </c>
      <c r="I53" s="136">
        <v>1</v>
      </c>
    </row>
    <row r="54" spans="1:9" ht="156" customHeight="1" x14ac:dyDescent="0.25">
      <c r="A54" s="134" t="s">
        <v>194</v>
      </c>
      <c r="B54" s="140">
        <v>904</v>
      </c>
      <c r="C54" s="141">
        <v>8</v>
      </c>
      <c r="D54" s="141">
        <v>1</v>
      </c>
      <c r="E54" s="142" t="s">
        <v>679</v>
      </c>
      <c r="F54" s="143" t="s">
        <v>118</v>
      </c>
      <c r="G54" s="135">
        <v>2884.0410000000002</v>
      </c>
      <c r="H54" s="135">
        <v>2117.2638999999999</v>
      </c>
      <c r="I54" s="136">
        <v>0.73413099883115385</v>
      </c>
    </row>
    <row r="55" spans="1:9" ht="63" customHeight="1" x14ac:dyDescent="0.25">
      <c r="A55" s="134" t="s">
        <v>140</v>
      </c>
      <c r="B55" s="140">
        <v>904</v>
      </c>
      <c r="C55" s="141">
        <v>8</v>
      </c>
      <c r="D55" s="141">
        <v>1</v>
      </c>
      <c r="E55" s="142" t="s">
        <v>679</v>
      </c>
      <c r="F55" s="143" t="s">
        <v>141</v>
      </c>
      <c r="G55" s="135">
        <v>2884.0410000000002</v>
      </c>
      <c r="H55" s="135">
        <v>2117.2638999999999</v>
      </c>
      <c r="I55" s="136">
        <v>0.73413099883115385</v>
      </c>
    </row>
    <row r="56" spans="1:9" ht="31.5" x14ac:dyDescent="0.25">
      <c r="A56" s="134" t="s">
        <v>225</v>
      </c>
      <c r="B56" s="140">
        <v>904</v>
      </c>
      <c r="C56" s="141">
        <v>8</v>
      </c>
      <c r="D56" s="141">
        <v>1</v>
      </c>
      <c r="E56" s="142" t="s">
        <v>226</v>
      </c>
      <c r="F56" s="143" t="s">
        <v>118</v>
      </c>
      <c r="G56" s="135">
        <v>27675.661600000003</v>
      </c>
      <c r="H56" s="135">
        <v>18618.82416</v>
      </c>
      <c r="I56" s="136">
        <v>0.67275082450061463</v>
      </c>
    </row>
    <row r="57" spans="1:9" ht="15.75" customHeight="1" x14ac:dyDescent="0.25">
      <c r="A57" s="134" t="s">
        <v>134</v>
      </c>
      <c r="B57" s="140">
        <v>904</v>
      </c>
      <c r="C57" s="141">
        <v>8</v>
      </c>
      <c r="D57" s="141">
        <v>1</v>
      </c>
      <c r="E57" s="142" t="s">
        <v>227</v>
      </c>
      <c r="F57" s="143" t="s">
        <v>118</v>
      </c>
      <c r="G57" s="135">
        <v>4698.9795999999997</v>
      </c>
      <c r="H57" s="135">
        <v>2320.0278699999999</v>
      </c>
      <c r="I57" s="136">
        <v>0.49373014302935053</v>
      </c>
    </row>
    <row r="58" spans="1:9" ht="31.5" x14ac:dyDescent="0.25">
      <c r="A58" s="134" t="s">
        <v>124</v>
      </c>
      <c r="B58" s="140">
        <v>904</v>
      </c>
      <c r="C58" s="141">
        <v>8</v>
      </c>
      <c r="D58" s="141">
        <v>1</v>
      </c>
      <c r="E58" s="142" t="s">
        <v>227</v>
      </c>
      <c r="F58" s="143" t="s">
        <v>125</v>
      </c>
      <c r="G58" s="135">
        <v>4687.0955999999996</v>
      </c>
      <c r="H58" s="135">
        <v>2318.1548700000003</v>
      </c>
      <c r="I58" s="136">
        <v>0.49458237421058798</v>
      </c>
    </row>
    <row r="59" spans="1:9" x14ac:dyDescent="0.25">
      <c r="A59" s="134" t="s">
        <v>136</v>
      </c>
      <c r="B59" s="140">
        <v>904</v>
      </c>
      <c r="C59" s="141">
        <v>8</v>
      </c>
      <c r="D59" s="141">
        <v>1</v>
      </c>
      <c r="E59" s="142" t="s">
        <v>227</v>
      </c>
      <c r="F59" s="143" t="s">
        <v>137</v>
      </c>
      <c r="G59" s="135">
        <v>11.884</v>
      </c>
      <c r="H59" s="135">
        <v>1.873</v>
      </c>
      <c r="I59" s="136">
        <v>0.15760686637495794</v>
      </c>
    </row>
    <row r="60" spans="1:9" ht="63" x14ac:dyDescent="0.25">
      <c r="A60" s="134" t="s">
        <v>680</v>
      </c>
      <c r="B60" s="140">
        <v>904</v>
      </c>
      <c r="C60" s="141">
        <v>8</v>
      </c>
      <c r="D60" s="141">
        <v>1</v>
      </c>
      <c r="E60" s="142" t="s">
        <v>681</v>
      </c>
      <c r="F60" s="143" t="s">
        <v>118</v>
      </c>
      <c r="G60" s="135">
        <v>397.7</v>
      </c>
      <c r="H60" s="135">
        <v>397.7</v>
      </c>
      <c r="I60" s="136">
        <v>1</v>
      </c>
    </row>
    <row r="61" spans="1:9" ht="31.5" x14ac:dyDescent="0.25">
      <c r="A61" s="134" t="s">
        <v>124</v>
      </c>
      <c r="B61" s="140">
        <v>904</v>
      </c>
      <c r="C61" s="141">
        <v>8</v>
      </c>
      <c r="D61" s="141">
        <v>1</v>
      </c>
      <c r="E61" s="142" t="s">
        <v>681</v>
      </c>
      <c r="F61" s="143" t="s">
        <v>125</v>
      </c>
      <c r="G61" s="135">
        <v>397.7</v>
      </c>
      <c r="H61" s="135">
        <v>397.7</v>
      </c>
      <c r="I61" s="136">
        <v>1</v>
      </c>
    </row>
    <row r="62" spans="1:9" ht="31.5" x14ac:dyDescent="0.25">
      <c r="A62" s="134" t="s">
        <v>146</v>
      </c>
      <c r="B62" s="140">
        <v>904</v>
      </c>
      <c r="C62" s="141">
        <v>8</v>
      </c>
      <c r="D62" s="141">
        <v>1</v>
      </c>
      <c r="E62" s="142" t="s">
        <v>228</v>
      </c>
      <c r="F62" s="143" t="s">
        <v>118</v>
      </c>
      <c r="G62" s="135">
        <v>468</v>
      </c>
      <c r="H62" s="135">
        <v>468</v>
      </c>
      <c r="I62" s="136">
        <v>1</v>
      </c>
    </row>
    <row r="63" spans="1:9" ht="31.5" x14ac:dyDescent="0.25">
      <c r="A63" s="134" t="s">
        <v>124</v>
      </c>
      <c r="B63" s="140">
        <v>904</v>
      </c>
      <c r="C63" s="141">
        <v>8</v>
      </c>
      <c r="D63" s="141">
        <v>1</v>
      </c>
      <c r="E63" s="142" t="s">
        <v>228</v>
      </c>
      <c r="F63" s="143" t="s">
        <v>125</v>
      </c>
      <c r="G63" s="135">
        <v>468</v>
      </c>
      <c r="H63" s="135">
        <v>468</v>
      </c>
      <c r="I63" s="136">
        <v>1</v>
      </c>
    </row>
    <row r="64" spans="1:9" ht="173.25" x14ac:dyDescent="0.25">
      <c r="A64" s="134" t="s">
        <v>194</v>
      </c>
      <c r="B64" s="140">
        <v>904</v>
      </c>
      <c r="C64" s="141">
        <v>8</v>
      </c>
      <c r="D64" s="141">
        <v>1</v>
      </c>
      <c r="E64" s="142" t="s">
        <v>683</v>
      </c>
      <c r="F64" s="143" t="s">
        <v>118</v>
      </c>
      <c r="G64" s="135">
        <v>22110.982</v>
      </c>
      <c r="H64" s="135">
        <v>15433.096289999999</v>
      </c>
      <c r="I64" s="136">
        <v>0.69798330485728766</v>
      </c>
    </row>
    <row r="65" spans="1:9" ht="63" customHeight="1" x14ac:dyDescent="0.25">
      <c r="A65" s="134" t="s">
        <v>140</v>
      </c>
      <c r="B65" s="140">
        <v>904</v>
      </c>
      <c r="C65" s="141">
        <v>8</v>
      </c>
      <c r="D65" s="141">
        <v>1</v>
      </c>
      <c r="E65" s="142" t="s">
        <v>683</v>
      </c>
      <c r="F65" s="143" t="s">
        <v>141</v>
      </c>
      <c r="G65" s="135">
        <v>22110.982</v>
      </c>
      <c r="H65" s="135">
        <v>15433.096289999999</v>
      </c>
      <c r="I65" s="136">
        <v>0.69798330485728766</v>
      </c>
    </row>
    <row r="66" spans="1:9" ht="31.5" x14ac:dyDescent="0.25">
      <c r="A66" s="134" t="s">
        <v>229</v>
      </c>
      <c r="B66" s="140">
        <v>904</v>
      </c>
      <c r="C66" s="141">
        <v>8</v>
      </c>
      <c r="D66" s="141">
        <v>1</v>
      </c>
      <c r="E66" s="142" t="s">
        <v>230</v>
      </c>
      <c r="F66" s="143" t="s">
        <v>118</v>
      </c>
      <c r="G66" s="135">
        <v>17670.90684</v>
      </c>
      <c r="H66" s="135">
        <v>11422.572960000001</v>
      </c>
      <c r="I66" s="136">
        <v>0.64640558990123687</v>
      </c>
    </row>
    <row r="67" spans="1:9" ht="47.25" x14ac:dyDescent="0.25">
      <c r="A67" s="134" t="s">
        <v>231</v>
      </c>
      <c r="B67" s="140">
        <v>904</v>
      </c>
      <c r="C67" s="141">
        <v>8</v>
      </c>
      <c r="D67" s="141">
        <v>1</v>
      </c>
      <c r="E67" s="142" t="s">
        <v>232</v>
      </c>
      <c r="F67" s="143" t="s">
        <v>118</v>
      </c>
      <c r="G67" s="135">
        <v>1038</v>
      </c>
      <c r="H67" s="135">
        <v>182.96</v>
      </c>
      <c r="I67" s="136">
        <v>0.17626204238921003</v>
      </c>
    </row>
    <row r="68" spans="1:9" ht="31.5" x14ac:dyDescent="0.25">
      <c r="A68" s="134" t="s">
        <v>124</v>
      </c>
      <c r="B68" s="140">
        <v>904</v>
      </c>
      <c r="C68" s="141">
        <v>8</v>
      </c>
      <c r="D68" s="141">
        <v>1</v>
      </c>
      <c r="E68" s="142" t="s">
        <v>232</v>
      </c>
      <c r="F68" s="143" t="s">
        <v>125</v>
      </c>
      <c r="G68" s="135">
        <v>1038</v>
      </c>
      <c r="H68" s="135">
        <v>182.96</v>
      </c>
      <c r="I68" s="136">
        <v>0.17626204238921003</v>
      </c>
    </row>
    <row r="69" spans="1:9" ht="16.5" customHeight="1" x14ac:dyDescent="0.25">
      <c r="A69" s="134" t="s">
        <v>134</v>
      </c>
      <c r="B69" s="140">
        <v>904</v>
      </c>
      <c r="C69" s="141">
        <v>8</v>
      </c>
      <c r="D69" s="141">
        <v>1</v>
      </c>
      <c r="E69" s="142" t="s">
        <v>234</v>
      </c>
      <c r="F69" s="143" t="s">
        <v>118</v>
      </c>
      <c r="G69" s="135">
        <v>3194.4968399999998</v>
      </c>
      <c r="H69" s="135">
        <v>1230.2233999999999</v>
      </c>
      <c r="I69" s="136">
        <v>0.38510709561384321</v>
      </c>
    </row>
    <row r="70" spans="1:9" ht="63" customHeight="1" x14ac:dyDescent="0.25">
      <c r="A70" s="134" t="s">
        <v>140</v>
      </c>
      <c r="B70" s="140">
        <v>904</v>
      </c>
      <c r="C70" s="141">
        <v>8</v>
      </c>
      <c r="D70" s="141">
        <v>1</v>
      </c>
      <c r="E70" s="142" t="s">
        <v>234</v>
      </c>
      <c r="F70" s="143" t="s">
        <v>141</v>
      </c>
      <c r="G70" s="135">
        <v>4.1920000000000002</v>
      </c>
      <c r="H70" s="135">
        <v>2.4421999999999997</v>
      </c>
      <c r="I70" s="136">
        <v>0.58258587786259541</v>
      </c>
    </row>
    <row r="71" spans="1:9" ht="31.5" x14ac:dyDescent="0.25">
      <c r="A71" s="134" t="s">
        <v>124</v>
      </c>
      <c r="B71" s="140">
        <v>904</v>
      </c>
      <c r="C71" s="141">
        <v>8</v>
      </c>
      <c r="D71" s="141">
        <v>1</v>
      </c>
      <c r="E71" s="142" t="s">
        <v>234</v>
      </c>
      <c r="F71" s="143" t="s">
        <v>125</v>
      </c>
      <c r="G71" s="135">
        <v>3167.7928400000001</v>
      </c>
      <c r="H71" s="135">
        <v>1220.9251999999999</v>
      </c>
      <c r="I71" s="136">
        <v>0.38541825860052137</v>
      </c>
    </row>
    <row r="72" spans="1:9" x14ac:dyDescent="0.25">
      <c r="A72" s="134" t="s">
        <v>136</v>
      </c>
      <c r="B72" s="140">
        <v>904</v>
      </c>
      <c r="C72" s="141">
        <v>8</v>
      </c>
      <c r="D72" s="141">
        <v>1</v>
      </c>
      <c r="E72" s="142" t="s">
        <v>234</v>
      </c>
      <c r="F72" s="143" t="s">
        <v>137</v>
      </c>
      <c r="G72" s="135">
        <v>22.512</v>
      </c>
      <c r="H72" s="135">
        <v>6.8559999999999999</v>
      </c>
      <c r="I72" s="136">
        <v>0.30454868514570005</v>
      </c>
    </row>
    <row r="73" spans="1:9" ht="31.5" x14ac:dyDescent="0.25">
      <c r="A73" s="134" t="s">
        <v>146</v>
      </c>
      <c r="B73" s="140">
        <v>904</v>
      </c>
      <c r="C73" s="141">
        <v>8</v>
      </c>
      <c r="D73" s="141">
        <v>1</v>
      </c>
      <c r="E73" s="142" t="s">
        <v>235</v>
      </c>
      <c r="F73" s="143" t="s">
        <v>118</v>
      </c>
      <c r="G73" s="135">
        <v>300</v>
      </c>
      <c r="H73" s="135">
        <v>296.5</v>
      </c>
      <c r="I73" s="136">
        <v>0.98833333333333329</v>
      </c>
    </row>
    <row r="74" spans="1:9" ht="31.5" x14ac:dyDescent="0.25">
      <c r="A74" s="134" t="s">
        <v>124</v>
      </c>
      <c r="B74" s="140">
        <v>904</v>
      </c>
      <c r="C74" s="141">
        <v>8</v>
      </c>
      <c r="D74" s="141">
        <v>1</v>
      </c>
      <c r="E74" s="142" t="s">
        <v>235</v>
      </c>
      <c r="F74" s="143" t="s">
        <v>125</v>
      </c>
      <c r="G74" s="135">
        <v>300</v>
      </c>
      <c r="H74" s="135">
        <v>296.5</v>
      </c>
      <c r="I74" s="136">
        <v>0.98833333333333329</v>
      </c>
    </row>
    <row r="75" spans="1:9" ht="173.25" x14ac:dyDescent="0.25">
      <c r="A75" s="134" t="s">
        <v>194</v>
      </c>
      <c r="B75" s="140">
        <v>904</v>
      </c>
      <c r="C75" s="141">
        <v>8</v>
      </c>
      <c r="D75" s="141">
        <v>1</v>
      </c>
      <c r="E75" s="142" t="s">
        <v>684</v>
      </c>
      <c r="F75" s="143" t="s">
        <v>118</v>
      </c>
      <c r="G75" s="135">
        <v>13138.41</v>
      </c>
      <c r="H75" s="135">
        <v>9712.8895599999996</v>
      </c>
      <c r="I75" s="136">
        <v>0.7392743535937758</v>
      </c>
    </row>
    <row r="76" spans="1:9" ht="63" customHeight="1" x14ac:dyDescent="0.25">
      <c r="A76" s="134" t="s">
        <v>140</v>
      </c>
      <c r="B76" s="140">
        <v>904</v>
      </c>
      <c r="C76" s="141">
        <v>8</v>
      </c>
      <c r="D76" s="141">
        <v>1</v>
      </c>
      <c r="E76" s="142" t="s">
        <v>684</v>
      </c>
      <c r="F76" s="143" t="s">
        <v>141</v>
      </c>
      <c r="G76" s="135">
        <v>13138.41</v>
      </c>
      <c r="H76" s="135">
        <v>9712.8895599999996</v>
      </c>
      <c r="I76" s="136">
        <v>0.7392743535937758</v>
      </c>
    </row>
    <row r="77" spans="1:9" ht="47.25" x14ac:dyDescent="0.25">
      <c r="A77" s="134" t="s">
        <v>687</v>
      </c>
      <c r="B77" s="140">
        <v>904</v>
      </c>
      <c r="C77" s="141">
        <v>8</v>
      </c>
      <c r="D77" s="141">
        <v>1</v>
      </c>
      <c r="E77" s="142" t="s">
        <v>688</v>
      </c>
      <c r="F77" s="143" t="s">
        <v>118</v>
      </c>
      <c r="G77" s="135">
        <v>0</v>
      </c>
      <c r="H77" s="135">
        <v>0</v>
      </c>
      <c r="I77" s="136">
        <v>0</v>
      </c>
    </row>
    <row r="78" spans="1:9" x14ac:dyDescent="0.25">
      <c r="A78" s="134" t="s">
        <v>689</v>
      </c>
      <c r="B78" s="140">
        <v>904</v>
      </c>
      <c r="C78" s="141">
        <v>8</v>
      </c>
      <c r="D78" s="141">
        <v>1</v>
      </c>
      <c r="E78" s="142" t="s">
        <v>690</v>
      </c>
      <c r="F78" s="143" t="s">
        <v>118</v>
      </c>
      <c r="G78" s="135">
        <v>0</v>
      </c>
      <c r="H78" s="135">
        <v>0</v>
      </c>
      <c r="I78" s="136">
        <v>0</v>
      </c>
    </row>
    <row r="79" spans="1:9" ht="31.5" x14ac:dyDescent="0.25">
      <c r="A79" s="134" t="s">
        <v>124</v>
      </c>
      <c r="B79" s="140">
        <v>904</v>
      </c>
      <c r="C79" s="141">
        <v>8</v>
      </c>
      <c r="D79" s="141">
        <v>1</v>
      </c>
      <c r="E79" s="142" t="s">
        <v>690</v>
      </c>
      <c r="F79" s="143" t="s">
        <v>125</v>
      </c>
      <c r="G79" s="135">
        <v>0</v>
      </c>
      <c r="H79" s="135">
        <v>0</v>
      </c>
      <c r="I79" s="136">
        <v>0</v>
      </c>
    </row>
    <row r="80" spans="1:9" ht="47.25" x14ac:dyDescent="0.25">
      <c r="A80" s="134" t="s">
        <v>693</v>
      </c>
      <c r="B80" s="140">
        <v>904</v>
      </c>
      <c r="C80" s="141">
        <v>8</v>
      </c>
      <c r="D80" s="141">
        <v>1</v>
      </c>
      <c r="E80" s="142" t="s">
        <v>248</v>
      </c>
      <c r="F80" s="143" t="s">
        <v>118</v>
      </c>
      <c r="G80" s="135">
        <v>30.78</v>
      </c>
      <c r="H80" s="135">
        <v>30.78</v>
      </c>
      <c r="I80" s="136">
        <v>1</v>
      </c>
    </row>
    <row r="81" spans="1:9" ht="63" x14ac:dyDescent="0.25">
      <c r="A81" s="134" t="s">
        <v>707</v>
      </c>
      <c r="B81" s="140">
        <v>904</v>
      </c>
      <c r="C81" s="141">
        <v>8</v>
      </c>
      <c r="D81" s="141">
        <v>1</v>
      </c>
      <c r="E81" s="142" t="s">
        <v>265</v>
      </c>
      <c r="F81" s="143" t="s">
        <v>118</v>
      </c>
      <c r="G81" s="135">
        <v>30.78</v>
      </c>
      <c r="H81" s="135">
        <v>30.78</v>
      </c>
      <c r="I81" s="136">
        <v>1</v>
      </c>
    </row>
    <row r="82" spans="1:9" ht="47.25" x14ac:dyDescent="0.25">
      <c r="A82" s="134" t="s">
        <v>266</v>
      </c>
      <c r="B82" s="140">
        <v>904</v>
      </c>
      <c r="C82" s="141">
        <v>8</v>
      </c>
      <c r="D82" s="141">
        <v>1</v>
      </c>
      <c r="E82" s="142" t="s">
        <v>267</v>
      </c>
      <c r="F82" s="143" t="s">
        <v>118</v>
      </c>
      <c r="G82" s="135">
        <v>30.78</v>
      </c>
      <c r="H82" s="135">
        <v>30.78</v>
      </c>
      <c r="I82" s="136">
        <v>1</v>
      </c>
    </row>
    <row r="83" spans="1:9" ht="63" x14ac:dyDescent="0.25">
      <c r="A83" s="134" t="s">
        <v>205</v>
      </c>
      <c r="B83" s="140">
        <v>904</v>
      </c>
      <c r="C83" s="141">
        <v>8</v>
      </c>
      <c r="D83" s="141">
        <v>1</v>
      </c>
      <c r="E83" s="142" t="s">
        <v>268</v>
      </c>
      <c r="F83" s="143" t="s">
        <v>118</v>
      </c>
      <c r="G83" s="135">
        <v>30.78</v>
      </c>
      <c r="H83" s="135">
        <v>30.78</v>
      </c>
      <c r="I83" s="136">
        <v>1</v>
      </c>
    </row>
    <row r="84" spans="1:9" ht="31.5" x14ac:dyDescent="0.25">
      <c r="A84" s="134" t="s">
        <v>124</v>
      </c>
      <c r="B84" s="140">
        <v>904</v>
      </c>
      <c r="C84" s="141">
        <v>8</v>
      </c>
      <c r="D84" s="141">
        <v>1</v>
      </c>
      <c r="E84" s="142" t="s">
        <v>268</v>
      </c>
      <c r="F84" s="143" t="s">
        <v>125</v>
      </c>
      <c r="G84" s="135">
        <v>30.78</v>
      </c>
      <c r="H84" s="135">
        <v>30.78</v>
      </c>
      <c r="I84" s="136">
        <v>1</v>
      </c>
    </row>
    <row r="85" spans="1:9" x14ac:dyDescent="0.25">
      <c r="A85" s="134" t="s">
        <v>247</v>
      </c>
      <c r="B85" s="140">
        <v>904</v>
      </c>
      <c r="C85" s="141">
        <v>8</v>
      </c>
      <c r="D85" s="141">
        <v>4</v>
      </c>
      <c r="E85" s="142" t="s">
        <v>118</v>
      </c>
      <c r="F85" s="143" t="s">
        <v>118</v>
      </c>
      <c r="G85" s="135">
        <v>2084.837</v>
      </c>
      <c r="H85" s="135">
        <v>1381.2107900000001</v>
      </c>
      <c r="I85" s="136">
        <v>0.66250301102676135</v>
      </c>
    </row>
    <row r="86" spans="1:9" ht="47.25" x14ac:dyDescent="0.25">
      <c r="A86" s="134" t="s">
        <v>677</v>
      </c>
      <c r="B86" s="140">
        <v>904</v>
      </c>
      <c r="C86" s="141">
        <v>8</v>
      </c>
      <c r="D86" s="141">
        <v>4</v>
      </c>
      <c r="E86" s="142" t="s">
        <v>217</v>
      </c>
      <c r="F86" s="143" t="s">
        <v>118</v>
      </c>
      <c r="G86" s="135">
        <v>2084.837</v>
      </c>
      <c r="H86" s="135">
        <v>1381.2107900000001</v>
      </c>
      <c r="I86" s="136">
        <v>0.66250301102676135</v>
      </c>
    </row>
    <row r="87" spans="1:9" ht="47.25" x14ac:dyDescent="0.25">
      <c r="A87" s="134" t="s">
        <v>691</v>
      </c>
      <c r="B87" s="140">
        <v>904</v>
      </c>
      <c r="C87" s="141">
        <v>8</v>
      </c>
      <c r="D87" s="141">
        <v>4</v>
      </c>
      <c r="E87" s="142" t="s">
        <v>242</v>
      </c>
      <c r="F87" s="143" t="s">
        <v>118</v>
      </c>
      <c r="G87" s="135">
        <v>2084.837</v>
      </c>
      <c r="H87" s="135">
        <v>1381.2107900000001</v>
      </c>
      <c r="I87" s="136">
        <v>0.66250301102676135</v>
      </c>
    </row>
    <row r="88" spans="1:9" ht="31.5" x14ac:dyDescent="0.25">
      <c r="A88" s="134" t="s">
        <v>243</v>
      </c>
      <c r="B88" s="140">
        <v>904</v>
      </c>
      <c r="C88" s="141">
        <v>8</v>
      </c>
      <c r="D88" s="141">
        <v>4</v>
      </c>
      <c r="E88" s="142" t="s">
        <v>244</v>
      </c>
      <c r="F88" s="143" t="s">
        <v>118</v>
      </c>
      <c r="G88" s="135">
        <v>2084.837</v>
      </c>
      <c r="H88" s="135">
        <v>1381.2107900000001</v>
      </c>
      <c r="I88" s="136">
        <v>0.66250301102676135</v>
      </c>
    </row>
    <row r="89" spans="1:9" ht="31.5" x14ac:dyDescent="0.25">
      <c r="A89" s="134" t="s">
        <v>245</v>
      </c>
      <c r="B89" s="140">
        <v>904</v>
      </c>
      <c r="C89" s="141">
        <v>8</v>
      </c>
      <c r="D89" s="141">
        <v>4</v>
      </c>
      <c r="E89" s="142" t="s">
        <v>246</v>
      </c>
      <c r="F89" s="143" t="s">
        <v>118</v>
      </c>
      <c r="G89" s="135">
        <v>17.899999999999999</v>
      </c>
      <c r="H89" s="135">
        <v>0</v>
      </c>
      <c r="I89" s="136">
        <v>0</v>
      </c>
    </row>
    <row r="90" spans="1:9" ht="31.5" x14ac:dyDescent="0.25">
      <c r="A90" s="134" t="s">
        <v>124</v>
      </c>
      <c r="B90" s="140">
        <v>904</v>
      </c>
      <c r="C90" s="141">
        <v>8</v>
      </c>
      <c r="D90" s="141">
        <v>4</v>
      </c>
      <c r="E90" s="142" t="s">
        <v>246</v>
      </c>
      <c r="F90" s="143" t="s">
        <v>125</v>
      </c>
      <c r="G90" s="135">
        <v>17.899999999999999</v>
      </c>
      <c r="H90" s="135">
        <v>0</v>
      </c>
      <c r="I90" s="136">
        <v>0</v>
      </c>
    </row>
    <row r="91" spans="1:9" ht="156" customHeight="1" x14ac:dyDescent="0.25">
      <c r="A91" s="134" t="s">
        <v>194</v>
      </c>
      <c r="B91" s="140">
        <v>904</v>
      </c>
      <c r="C91" s="141">
        <v>8</v>
      </c>
      <c r="D91" s="141">
        <v>4</v>
      </c>
      <c r="E91" s="142" t="s">
        <v>692</v>
      </c>
      <c r="F91" s="143" t="s">
        <v>118</v>
      </c>
      <c r="G91" s="135">
        <v>2066.9369999999999</v>
      </c>
      <c r="H91" s="135">
        <v>1381.2107900000001</v>
      </c>
      <c r="I91" s="136">
        <v>0.66824039145847214</v>
      </c>
    </row>
    <row r="92" spans="1:9" s="62" customFormat="1" ht="63" customHeight="1" x14ac:dyDescent="0.25">
      <c r="A92" s="134" t="s">
        <v>140</v>
      </c>
      <c r="B92" s="140">
        <v>904</v>
      </c>
      <c r="C92" s="141">
        <v>8</v>
      </c>
      <c r="D92" s="141">
        <v>4</v>
      </c>
      <c r="E92" s="142" t="s">
        <v>692</v>
      </c>
      <c r="F92" s="143" t="s">
        <v>141</v>
      </c>
      <c r="G92" s="135">
        <v>2066.9369999999999</v>
      </c>
      <c r="H92" s="135">
        <v>1381.2107900000001</v>
      </c>
      <c r="I92" s="136">
        <v>0.66824039145847214</v>
      </c>
    </row>
    <row r="93" spans="1:9" x14ac:dyDescent="0.25">
      <c r="A93" s="145" t="s">
        <v>566</v>
      </c>
      <c r="B93" s="146">
        <v>907</v>
      </c>
      <c r="C93" s="147">
        <v>0</v>
      </c>
      <c r="D93" s="147">
        <v>0</v>
      </c>
      <c r="E93" s="148" t="s">
        <v>118</v>
      </c>
      <c r="F93" s="149" t="s">
        <v>118</v>
      </c>
      <c r="G93" s="138">
        <v>1265856.2054300001</v>
      </c>
      <c r="H93" s="138">
        <v>859057.73299000005</v>
      </c>
      <c r="I93" s="139">
        <v>0.67863769147316833</v>
      </c>
    </row>
    <row r="94" spans="1:9" x14ac:dyDescent="0.25">
      <c r="A94" s="134" t="s">
        <v>557</v>
      </c>
      <c r="B94" s="140">
        <v>907</v>
      </c>
      <c r="C94" s="141">
        <v>7</v>
      </c>
      <c r="D94" s="141">
        <v>0</v>
      </c>
      <c r="E94" s="142" t="s">
        <v>118</v>
      </c>
      <c r="F94" s="143" t="s">
        <v>118</v>
      </c>
      <c r="G94" s="135">
        <v>1251215.7054300001</v>
      </c>
      <c r="H94" s="135">
        <v>850928.56196000008</v>
      </c>
      <c r="I94" s="136">
        <v>0.68008142662145132</v>
      </c>
    </row>
    <row r="95" spans="1:9" x14ac:dyDescent="0.25">
      <c r="A95" s="134" t="s">
        <v>126</v>
      </c>
      <c r="B95" s="140">
        <v>907</v>
      </c>
      <c r="C95" s="141">
        <v>7</v>
      </c>
      <c r="D95" s="141">
        <v>1</v>
      </c>
      <c r="E95" s="142" t="s">
        <v>118</v>
      </c>
      <c r="F95" s="143" t="s">
        <v>118</v>
      </c>
      <c r="G95" s="135">
        <v>346859.81695999997</v>
      </c>
      <c r="H95" s="135">
        <v>237336.30478999999</v>
      </c>
      <c r="I95" s="136">
        <v>0.68424272050333723</v>
      </c>
    </row>
    <row r="96" spans="1:9" ht="31.5" x14ac:dyDescent="0.25">
      <c r="A96" s="134" t="s">
        <v>656</v>
      </c>
      <c r="B96" s="140">
        <v>907</v>
      </c>
      <c r="C96" s="141">
        <v>7</v>
      </c>
      <c r="D96" s="141">
        <v>1</v>
      </c>
      <c r="E96" s="142" t="s">
        <v>117</v>
      </c>
      <c r="F96" s="143" t="s">
        <v>118</v>
      </c>
      <c r="G96" s="135">
        <v>346859.81695999997</v>
      </c>
      <c r="H96" s="135">
        <v>237336.30478999999</v>
      </c>
      <c r="I96" s="136">
        <v>0.68424272050333723</v>
      </c>
    </row>
    <row r="97" spans="1:9" ht="31.5" x14ac:dyDescent="0.25">
      <c r="A97" s="134" t="s">
        <v>657</v>
      </c>
      <c r="B97" s="140">
        <v>907</v>
      </c>
      <c r="C97" s="141">
        <v>7</v>
      </c>
      <c r="D97" s="141">
        <v>1</v>
      </c>
      <c r="E97" s="142" t="s">
        <v>119</v>
      </c>
      <c r="F97" s="143" t="s">
        <v>118</v>
      </c>
      <c r="G97" s="135">
        <v>346859.81695999997</v>
      </c>
      <c r="H97" s="135">
        <v>237336.30478999999</v>
      </c>
      <c r="I97" s="136">
        <v>0.68424272050333723</v>
      </c>
    </row>
    <row r="98" spans="1:9" ht="31.5" x14ac:dyDescent="0.25">
      <c r="A98" s="134" t="s">
        <v>120</v>
      </c>
      <c r="B98" s="140">
        <v>907</v>
      </c>
      <c r="C98" s="141">
        <v>7</v>
      </c>
      <c r="D98" s="141">
        <v>1</v>
      </c>
      <c r="E98" s="142" t="s">
        <v>121</v>
      </c>
      <c r="F98" s="143" t="s">
        <v>118</v>
      </c>
      <c r="G98" s="135">
        <v>346859.81695999997</v>
      </c>
      <c r="H98" s="135">
        <v>237336.30478999999</v>
      </c>
      <c r="I98" s="136">
        <v>0.68424272050333723</v>
      </c>
    </row>
    <row r="99" spans="1:9" ht="31.5" x14ac:dyDescent="0.25">
      <c r="A99" s="134" t="s">
        <v>122</v>
      </c>
      <c r="B99" s="140">
        <v>907</v>
      </c>
      <c r="C99" s="141">
        <v>7</v>
      </c>
      <c r="D99" s="141">
        <v>1</v>
      </c>
      <c r="E99" s="142" t="s">
        <v>123</v>
      </c>
      <c r="F99" s="143" t="s">
        <v>118</v>
      </c>
      <c r="G99" s="135">
        <v>1514.0830000000001</v>
      </c>
      <c r="H99" s="135">
        <v>921.77665999999999</v>
      </c>
      <c r="I99" s="136">
        <v>0.60880193490053058</v>
      </c>
    </row>
    <row r="100" spans="1:9" ht="31.5" x14ac:dyDescent="0.25">
      <c r="A100" s="134" t="s">
        <v>124</v>
      </c>
      <c r="B100" s="140">
        <v>907</v>
      </c>
      <c r="C100" s="141">
        <v>7</v>
      </c>
      <c r="D100" s="141">
        <v>1</v>
      </c>
      <c r="E100" s="142" t="s">
        <v>123</v>
      </c>
      <c r="F100" s="143" t="s">
        <v>125</v>
      </c>
      <c r="G100" s="135">
        <v>1514.0830000000001</v>
      </c>
      <c r="H100" s="135">
        <v>921.77665999999999</v>
      </c>
      <c r="I100" s="136">
        <v>0.60880193490053058</v>
      </c>
    </row>
    <row r="101" spans="1:9" ht="15" customHeight="1" x14ac:dyDescent="0.25">
      <c r="A101" s="134" t="s">
        <v>127</v>
      </c>
      <c r="B101" s="140">
        <v>907</v>
      </c>
      <c r="C101" s="141">
        <v>7</v>
      </c>
      <c r="D101" s="141">
        <v>1</v>
      </c>
      <c r="E101" s="142" t="s">
        <v>128</v>
      </c>
      <c r="F101" s="143" t="s">
        <v>118</v>
      </c>
      <c r="G101" s="135">
        <v>7.23</v>
      </c>
      <c r="H101" s="135">
        <v>7.23</v>
      </c>
      <c r="I101" s="136">
        <v>1</v>
      </c>
    </row>
    <row r="102" spans="1:9" ht="31.5" x14ac:dyDescent="0.25">
      <c r="A102" s="134" t="s">
        <v>124</v>
      </c>
      <c r="B102" s="140">
        <v>907</v>
      </c>
      <c r="C102" s="141">
        <v>7</v>
      </c>
      <c r="D102" s="141">
        <v>1</v>
      </c>
      <c r="E102" s="142" t="s">
        <v>128</v>
      </c>
      <c r="F102" s="143" t="s">
        <v>125</v>
      </c>
      <c r="G102" s="135">
        <v>7.23</v>
      </c>
      <c r="H102" s="135">
        <v>7.23</v>
      </c>
      <c r="I102" s="136">
        <v>1</v>
      </c>
    </row>
    <row r="103" spans="1:9" ht="15" customHeight="1" x14ac:dyDescent="0.25">
      <c r="A103" s="134" t="s">
        <v>129</v>
      </c>
      <c r="B103" s="140">
        <v>907</v>
      </c>
      <c r="C103" s="141">
        <v>7</v>
      </c>
      <c r="D103" s="141">
        <v>1</v>
      </c>
      <c r="E103" s="142" t="s">
        <v>130</v>
      </c>
      <c r="F103" s="143" t="s">
        <v>118</v>
      </c>
      <c r="G103" s="135">
        <v>267.839</v>
      </c>
      <c r="H103" s="135">
        <v>223.97989999999999</v>
      </c>
      <c r="I103" s="136">
        <v>0.83624826854938972</v>
      </c>
    </row>
    <row r="104" spans="1:9" ht="31.5" x14ac:dyDescent="0.25">
      <c r="A104" s="134" t="s">
        <v>124</v>
      </c>
      <c r="B104" s="140">
        <v>907</v>
      </c>
      <c r="C104" s="141">
        <v>7</v>
      </c>
      <c r="D104" s="141">
        <v>1</v>
      </c>
      <c r="E104" s="142" t="s">
        <v>130</v>
      </c>
      <c r="F104" s="143" t="s">
        <v>125</v>
      </c>
      <c r="G104" s="135">
        <v>267.839</v>
      </c>
      <c r="H104" s="135">
        <v>223.97989999999999</v>
      </c>
      <c r="I104" s="136">
        <v>0.83624826854938972</v>
      </c>
    </row>
    <row r="105" spans="1:9" ht="16.5" customHeight="1" x14ac:dyDescent="0.25">
      <c r="A105" s="134" t="s">
        <v>134</v>
      </c>
      <c r="B105" s="140">
        <v>907</v>
      </c>
      <c r="C105" s="141">
        <v>7</v>
      </c>
      <c r="D105" s="141">
        <v>1</v>
      </c>
      <c r="E105" s="142" t="s">
        <v>135</v>
      </c>
      <c r="F105" s="143" t="s">
        <v>118</v>
      </c>
      <c r="G105" s="135">
        <v>50855.305710000001</v>
      </c>
      <c r="H105" s="135">
        <v>31728.51514</v>
      </c>
      <c r="I105" s="136">
        <v>0.62389783518223985</v>
      </c>
    </row>
    <row r="106" spans="1:9" ht="31.5" x14ac:dyDescent="0.25">
      <c r="A106" s="134" t="s">
        <v>124</v>
      </c>
      <c r="B106" s="140">
        <v>907</v>
      </c>
      <c r="C106" s="141">
        <v>7</v>
      </c>
      <c r="D106" s="141">
        <v>1</v>
      </c>
      <c r="E106" s="142" t="s">
        <v>135</v>
      </c>
      <c r="F106" s="143" t="s">
        <v>125</v>
      </c>
      <c r="G106" s="135">
        <v>50179.121899999998</v>
      </c>
      <c r="H106" s="135">
        <v>31423.136920000001</v>
      </c>
      <c r="I106" s="136">
        <v>0.62621934641706045</v>
      </c>
    </row>
    <row r="107" spans="1:9" x14ac:dyDescent="0.25">
      <c r="A107" s="134" t="s">
        <v>136</v>
      </c>
      <c r="B107" s="140">
        <v>907</v>
      </c>
      <c r="C107" s="141">
        <v>7</v>
      </c>
      <c r="D107" s="141">
        <v>1</v>
      </c>
      <c r="E107" s="142" t="s">
        <v>135</v>
      </c>
      <c r="F107" s="143" t="s">
        <v>137</v>
      </c>
      <c r="G107" s="135">
        <v>676.18381000000011</v>
      </c>
      <c r="H107" s="135">
        <v>305.37822</v>
      </c>
      <c r="I107" s="136">
        <v>0.45162012973957472</v>
      </c>
    </row>
    <row r="108" spans="1:9" ht="78.75" x14ac:dyDescent="0.25">
      <c r="A108" s="134" t="s">
        <v>138</v>
      </c>
      <c r="B108" s="140">
        <v>907</v>
      </c>
      <c r="C108" s="141">
        <v>7</v>
      </c>
      <c r="D108" s="141">
        <v>1</v>
      </c>
      <c r="E108" s="142" t="s">
        <v>139</v>
      </c>
      <c r="F108" s="143" t="s">
        <v>118</v>
      </c>
      <c r="G108" s="135">
        <v>262011.2</v>
      </c>
      <c r="H108" s="135">
        <v>175785.41744999998</v>
      </c>
      <c r="I108" s="136">
        <v>0.67090802778659842</v>
      </c>
    </row>
    <row r="109" spans="1:9" ht="63" customHeight="1" x14ac:dyDescent="0.25">
      <c r="A109" s="134" t="s">
        <v>140</v>
      </c>
      <c r="B109" s="140">
        <v>907</v>
      </c>
      <c r="C109" s="141">
        <v>7</v>
      </c>
      <c r="D109" s="141">
        <v>1</v>
      </c>
      <c r="E109" s="142" t="s">
        <v>139</v>
      </c>
      <c r="F109" s="143" t="s">
        <v>141</v>
      </c>
      <c r="G109" s="135">
        <v>260847.2</v>
      </c>
      <c r="H109" s="135">
        <v>174897.40844999999</v>
      </c>
      <c r="I109" s="136">
        <v>0.67049754971492881</v>
      </c>
    </row>
    <row r="110" spans="1:9" ht="31.5" x14ac:dyDescent="0.25">
      <c r="A110" s="134" t="s">
        <v>124</v>
      </c>
      <c r="B110" s="140">
        <v>907</v>
      </c>
      <c r="C110" s="141">
        <v>7</v>
      </c>
      <c r="D110" s="141">
        <v>1</v>
      </c>
      <c r="E110" s="142" t="s">
        <v>139</v>
      </c>
      <c r="F110" s="143" t="s">
        <v>125</v>
      </c>
      <c r="G110" s="135">
        <v>1164</v>
      </c>
      <c r="H110" s="135">
        <v>888.00900000000001</v>
      </c>
      <c r="I110" s="136">
        <v>0.7628943298969072</v>
      </c>
    </row>
    <row r="111" spans="1:9" ht="31.5" x14ac:dyDescent="0.25">
      <c r="A111" s="134" t="s">
        <v>175</v>
      </c>
      <c r="B111" s="140">
        <v>907</v>
      </c>
      <c r="C111" s="141">
        <v>7</v>
      </c>
      <c r="D111" s="141">
        <v>1</v>
      </c>
      <c r="E111" s="142" t="s">
        <v>658</v>
      </c>
      <c r="F111" s="143" t="s">
        <v>118</v>
      </c>
      <c r="G111" s="135">
        <v>27600.77476</v>
      </c>
      <c r="H111" s="135">
        <v>26011.049199999998</v>
      </c>
      <c r="I111" s="136">
        <v>0.94240286463610845</v>
      </c>
    </row>
    <row r="112" spans="1:9" ht="31.5" x14ac:dyDescent="0.25">
      <c r="A112" s="134" t="s">
        <v>124</v>
      </c>
      <c r="B112" s="140">
        <v>907</v>
      </c>
      <c r="C112" s="141">
        <v>7</v>
      </c>
      <c r="D112" s="141">
        <v>1</v>
      </c>
      <c r="E112" s="142" t="s">
        <v>658</v>
      </c>
      <c r="F112" s="143" t="s">
        <v>125</v>
      </c>
      <c r="G112" s="135">
        <v>27600.77476</v>
      </c>
      <c r="H112" s="135">
        <v>26011.049199999998</v>
      </c>
      <c r="I112" s="136">
        <v>0.94240286463610845</v>
      </c>
    </row>
    <row r="113" spans="1:9" ht="126" x14ac:dyDescent="0.25">
      <c r="A113" s="134" t="s">
        <v>144</v>
      </c>
      <c r="B113" s="140">
        <v>907</v>
      </c>
      <c r="C113" s="141">
        <v>7</v>
      </c>
      <c r="D113" s="141">
        <v>1</v>
      </c>
      <c r="E113" s="142" t="s">
        <v>145</v>
      </c>
      <c r="F113" s="143" t="s">
        <v>118</v>
      </c>
      <c r="G113" s="135">
        <v>46.529489999999996</v>
      </c>
      <c r="H113" s="135">
        <v>0</v>
      </c>
      <c r="I113" s="136">
        <v>0</v>
      </c>
    </row>
    <row r="114" spans="1:9" ht="31.5" x14ac:dyDescent="0.25">
      <c r="A114" s="134" t="s">
        <v>124</v>
      </c>
      <c r="B114" s="140">
        <v>907</v>
      </c>
      <c r="C114" s="141">
        <v>7</v>
      </c>
      <c r="D114" s="141">
        <v>1</v>
      </c>
      <c r="E114" s="142" t="s">
        <v>145</v>
      </c>
      <c r="F114" s="143" t="s">
        <v>125</v>
      </c>
      <c r="G114" s="135">
        <v>46.529489999999996</v>
      </c>
      <c r="H114" s="135">
        <v>0</v>
      </c>
      <c r="I114" s="136">
        <v>0</v>
      </c>
    </row>
    <row r="115" spans="1:9" ht="31.5" x14ac:dyDescent="0.25">
      <c r="A115" s="134" t="s">
        <v>146</v>
      </c>
      <c r="B115" s="140">
        <v>907</v>
      </c>
      <c r="C115" s="141">
        <v>7</v>
      </c>
      <c r="D115" s="141">
        <v>1</v>
      </c>
      <c r="E115" s="142" t="s">
        <v>147</v>
      </c>
      <c r="F115" s="143" t="s">
        <v>118</v>
      </c>
      <c r="G115" s="135">
        <v>4556.8549999999996</v>
      </c>
      <c r="H115" s="135">
        <v>2658.33644</v>
      </c>
      <c r="I115" s="136">
        <v>0.58337086433516094</v>
      </c>
    </row>
    <row r="116" spans="1:9" ht="31.5" x14ac:dyDescent="0.25">
      <c r="A116" s="134" t="s">
        <v>124</v>
      </c>
      <c r="B116" s="140">
        <v>907</v>
      </c>
      <c r="C116" s="141">
        <v>7</v>
      </c>
      <c r="D116" s="141">
        <v>1</v>
      </c>
      <c r="E116" s="142" t="s">
        <v>147</v>
      </c>
      <c r="F116" s="143" t="s">
        <v>125</v>
      </c>
      <c r="G116" s="135">
        <v>4556.8549999999996</v>
      </c>
      <c r="H116" s="135">
        <v>2658.33644</v>
      </c>
      <c r="I116" s="136">
        <v>0.58337086433516094</v>
      </c>
    </row>
    <row r="117" spans="1:9" x14ac:dyDescent="0.25">
      <c r="A117" s="134" t="s">
        <v>150</v>
      </c>
      <c r="B117" s="140">
        <v>907</v>
      </c>
      <c r="C117" s="141">
        <v>7</v>
      </c>
      <c r="D117" s="141">
        <v>2</v>
      </c>
      <c r="E117" s="142" t="s">
        <v>118</v>
      </c>
      <c r="F117" s="143" t="s">
        <v>118</v>
      </c>
      <c r="G117" s="135">
        <v>821962.26947000006</v>
      </c>
      <c r="H117" s="135">
        <v>557421.45566999994</v>
      </c>
      <c r="I117" s="136">
        <v>0.67815941968896509</v>
      </c>
    </row>
    <row r="118" spans="1:9" ht="31.5" x14ac:dyDescent="0.25">
      <c r="A118" s="134" t="s">
        <v>656</v>
      </c>
      <c r="B118" s="140">
        <v>907</v>
      </c>
      <c r="C118" s="141">
        <v>7</v>
      </c>
      <c r="D118" s="141">
        <v>2</v>
      </c>
      <c r="E118" s="142" t="s">
        <v>117</v>
      </c>
      <c r="F118" s="143" t="s">
        <v>118</v>
      </c>
      <c r="G118" s="135">
        <v>821483.64247000008</v>
      </c>
      <c r="H118" s="135">
        <v>556953.97866999998</v>
      </c>
      <c r="I118" s="136">
        <v>0.6779854763697738</v>
      </c>
    </row>
    <row r="119" spans="1:9" ht="31.5" x14ac:dyDescent="0.25">
      <c r="A119" s="134" t="s">
        <v>657</v>
      </c>
      <c r="B119" s="140">
        <v>907</v>
      </c>
      <c r="C119" s="141">
        <v>7</v>
      </c>
      <c r="D119" s="141">
        <v>2</v>
      </c>
      <c r="E119" s="142" t="s">
        <v>119</v>
      </c>
      <c r="F119" s="143" t="s">
        <v>118</v>
      </c>
      <c r="G119" s="135">
        <v>821474.64247000008</v>
      </c>
      <c r="H119" s="135">
        <v>556950.47866999998</v>
      </c>
      <c r="I119" s="136">
        <v>0.67798864368517575</v>
      </c>
    </row>
    <row r="120" spans="1:9" ht="31.5" x14ac:dyDescent="0.25">
      <c r="A120" s="134" t="s">
        <v>148</v>
      </c>
      <c r="B120" s="140">
        <v>907</v>
      </c>
      <c r="C120" s="141">
        <v>7</v>
      </c>
      <c r="D120" s="141">
        <v>2</v>
      </c>
      <c r="E120" s="142" t="s">
        <v>149</v>
      </c>
      <c r="F120" s="143" t="s">
        <v>118</v>
      </c>
      <c r="G120" s="135">
        <v>814729.54246999999</v>
      </c>
      <c r="H120" s="135">
        <v>550239.11566999997</v>
      </c>
      <c r="I120" s="136">
        <v>0.67536413863409261</v>
      </c>
    </row>
    <row r="121" spans="1:9" ht="31.5" x14ac:dyDescent="0.25">
      <c r="A121" s="134" t="s">
        <v>122</v>
      </c>
      <c r="B121" s="140">
        <v>907</v>
      </c>
      <c r="C121" s="141">
        <v>7</v>
      </c>
      <c r="D121" s="141">
        <v>2</v>
      </c>
      <c r="E121" s="142" t="s">
        <v>151</v>
      </c>
      <c r="F121" s="143" t="s">
        <v>118</v>
      </c>
      <c r="G121" s="135">
        <v>1566.8209999999999</v>
      </c>
      <c r="H121" s="135">
        <v>771.96016000000009</v>
      </c>
      <c r="I121" s="136">
        <v>0.492691992256933</v>
      </c>
    </row>
    <row r="122" spans="1:9" ht="31.5" x14ac:dyDescent="0.25">
      <c r="A122" s="134" t="s">
        <v>124</v>
      </c>
      <c r="B122" s="140">
        <v>907</v>
      </c>
      <c r="C122" s="141">
        <v>7</v>
      </c>
      <c r="D122" s="141">
        <v>2</v>
      </c>
      <c r="E122" s="142" t="s">
        <v>151</v>
      </c>
      <c r="F122" s="143" t="s">
        <v>125</v>
      </c>
      <c r="G122" s="135">
        <v>1566.8209999999999</v>
      </c>
      <c r="H122" s="135">
        <v>771.96016000000009</v>
      </c>
      <c r="I122" s="136">
        <v>0.492691992256933</v>
      </c>
    </row>
    <row r="123" spans="1:9" ht="14.25" customHeight="1" x14ac:dyDescent="0.25">
      <c r="A123" s="134" t="s">
        <v>127</v>
      </c>
      <c r="B123" s="140">
        <v>907</v>
      </c>
      <c r="C123" s="141">
        <v>7</v>
      </c>
      <c r="D123" s="141">
        <v>2</v>
      </c>
      <c r="E123" s="142" t="s">
        <v>152</v>
      </c>
      <c r="F123" s="143" t="s">
        <v>118</v>
      </c>
      <c r="G123" s="135">
        <v>1400</v>
      </c>
      <c r="H123" s="135">
        <v>0</v>
      </c>
      <c r="I123" s="136">
        <v>0</v>
      </c>
    </row>
    <row r="124" spans="1:9" ht="31.5" x14ac:dyDescent="0.25">
      <c r="A124" s="134" t="s">
        <v>124</v>
      </c>
      <c r="B124" s="140">
        <v>907</v>
      </c>
      <c r="C124" s="141">
        <v>7</v>
      </c>
      <c r="D124" s="141">
        <v>2</v>
      </c>
      <c r="E124" s="142" t="s">
        <v>152</v>
      </c>
      <c r="F124" s="143" t="s">
        <v>125</v>
      </c>
      <c r="G124" s="135">
        <v>1400</v>
      </c>
      <c r="H124" s="135">
        <v>0</v>
      </c>
      <c r="I124" s="136">
        <v>0</v>
      </c>
    </row>
    <row r="125" spans="1:9" ht="16.5" customHeight="1" x14ac:dyDescent="0.25">
      <c r="A125" s="134" t="s">
        <v>129</v>
      </c>
      <c r="B125" s="140">
        <v>907</v>
      </c>
      <c r="C125" s="141">
        <v>7</v>
      </c>
      <c r="D125" s="141">
        <v>2</v>
      </c>
      <c r="E125" s="142" t="s">
        <v>153</v>
      </c>
      <c r="F125" s="143" t="s">
        <v>118</v>
      </c>
      <c r="G125" s="135">
        <v>211.535</v>
      </c>
      <c r="H125" s="135">
        <v>125.30692000000001</v>
      </c>
      <c r="I125" s="136">
        <v>0.59236967877656177</v>
      </c>
    </row>
    <row r="126" spans="1:9" ht="31.5" x14ac:dyDescent="0.25">
      <c r="A126" s="134" t="s">
        <v>124</v>
      </c>
      <c r="B126" s="140">
        <v>907</v>
      </c>
      <c r="C126" s="141">
        <v>7</v>
      </c>
      <c r="D126" s="141">
        <v>2</v>
      </c>
      <c r="E126" s="142" t="s">
        <v>153</v>
      </c>
      <c r="F126" s="143" t="s">
        <v>125</v>
      </c>
      <c r="G126" s="135">
        <v>211.535</v>
      </c>
      <c r="H126" s="135">
        <v>125.30692000000001</v>
      </c>
      <c r="I126" s="136">
        <v>0.59236967877656177</v>
      </c>
    </row>
    <row r="127" spans="1:9" ht="31.5" x14ac:dyDescent="0.25">
      <c r="A127" s="134" t="s">
        <v>154</v>
      </c>
      <c r="B127" s="140">
        <v>907</v>
      </c>
      <c r="C127" s="141">
        <v>7</v>
      </c>
      <c r="D127" s="141">
        <v>2</v>
      </c>
      <c r="E127" s="142" t="s">
        <v>155</v>
      </c>
      <c r="F127" s="143" t="s">
        <v>118</v>
      </c>
      <c r="G127" s="135">
        <v>11841.456</v>
      </c>
      <c r="H127" s="135">
        <v>7456.4119099999998</v>
      </c>
      <c r="I127" s="136">
        <v>0.62968708493279879</v>
      </c>
    </row>
    <row r="128" spans="1:9" ht="31.5" x14ac:dyDescent="0.25">
      <c r="A128" s="134" t="s">
        <v>124</v>
      </c>
      <c r="B128" s="140">
        <v>907</v>
      </c>
      <c r="C128" s="141">
        <v>7</v>
      </c>
      <c r="D128" s="141">
        <v>2</v>
      </c>
      <c r="E128" s="142" t="s">
        <v>155</v>
      </c>
      <c r="F128" s="143" t="s">
        <v>125</v>
      </c>
      <c r="G128" s="135">
        <v>11815.806</v>
      </c>
      <c r="H128" s="135">
        <v>7456.4119099999998</v>
      </c>
      <c r="I128" s="136">
        <v>0.63105402289103263</v>
      </c>
    </row>
    <row r="129" spans="1:9" x14ac:dyDescent="0.25">
      <c r="A129" s="134" t="s">
        <v>136</v>
      </c>
      <c r="B129" s="140">
        <v>907</v>
      </c>
      <c r="C129" s="141">
        <v>7</v>
      </c>
      <c r="D129" s="141">
        <v>2</v>
      </c>
      <c r="E129" s="142" t="s">
        <v>155</v>
      </c>
      <c r="F129" s="143" t="s">
        <v>137</v>
      </c>
      <c r="G129" s="135">
        <v>25.65</v>
      </c>
      <c r="H129" s="135">
        <v>0</v>
      </c>
      <c r="I129" s="136">
        <v>0</v>
      </c>
    </row>
    <row r="130" spans="1:9" ht="31.5" x14ac:dyDescent="0.25">
      <c r="A130" s="134" t="s">
        <v>156</v>
      </c>
      <c r="B130" s="140">
        <v>907</v>
      </c>
      <c r="C130" s="141">
        <v>7</v>
      </c>
      <c r="D130" s="141">
        <v>2</v>
      </c>
      <c r="E130" s="142" t="s">
        <v>157</v>
      </c>
      <c r="F130" s="143" t="s">
        <v>118</v>
      </c>
      <c r="G130" s="135">
        <v>138</v>
      </c>
      <c r="H130" s="135">
        <v>119.95017</v>
      </c>
      <c r="I130" s="136">
        <v>0.86920413043478262</v>
      </c>
    </row>
    <row r="131" spans="1:9" ht="63" customHeight="1" x14ac:dyDescent="0.25">
      <c r="A131" s="134" t="s">
        <v>140</v>
      </c>
      <c r="B131" s="140">
        <v>907</v>
      </c>
      <c r="C131" s="141">
        <v>7</v>
      </c>
      <c r="D131" s="141">
        <v>2</v>
      </c>
      <c r="E131" s="142" t="s">
        <v>157</v>
      </c>
      <c r="F131" s="143" t="s">
        <v>141</v>
      </c>
      <c r="G131" s="135">
        <v>138</v>
      </c>
      <c r="H131" s="135">
        <v>119.95017</v>
      </c>
      <c r="I131" s="136">
        <v>0.86920413043478262</v>
      </c>
    </row>
    <row r="132" spans="1:9" ht="17.25" customHeight="1" x14ac:dyDescent="0.25">
      <c r="A132" s="134" t="s">
        <v>158</v>
      </c>
      <c r="B132" s="140">
        <v>907</v>
      </c>
      <c r="C132" s="141">
        <v>7</v>
      </c>
      <c r="D132" s="141">
        <v>2</v>
      </c>
      <c r="E132" s="142" t="s">
        <v>159</v>
      </c>
      <c r="F132" s="143" t="s">
        <v>118</v>
      </c>
      <c r="G132" s="135">
        <v>15</v>
      </c>
      <c r="H132" s="135">
        <v>15</v>
      </c>
      <c r="I132" s="136">
        <v>1</v>
      </c>
    </row>
    <row r="133" spans="1:9" ht="31.5" x14ac:dyDescent="0.25">
      <c r="A133" s="134" t="s">
        <v>124</v>
      </c>
      <c r="B133" s="140">
        <v>907</v>
      </c>
      <c r="C133" s="141">
        <v>7</v>
      </c>
      <c r="D133" s="141">
        <v>2</v>
      </c>
      <c r="E133" s="142" t="s">
        <v>159</v>
      </c>
      <c r="F133" s="143" t="s">
        <v>125</v>
      </c>
      <c r="G133" s="135">
        <v>15</v>
      </c>
      <c r="H133" s="135">
        <v>15</v>
      </c>
      <c r="I133" s="136">
        <v>1</v>
      </c>
    </row>
    <row r="134" spans="1:9" ht="31.5" x14ac:dyDescent="0.25">
      <c r="A134" s="134" t="s">
        <v>160</v>
      </c>
      <c r="B134" s="140">
        <v>907</v>
      </c>
      <c r="C134" s="141">
        <v>7</v>
      </c>
      <c r="D134" s="141">
        <v>2</v>
      </c>
      <c r="E134" s="142" t="s">
        <v>161</v>
      </c>
      <c r="F134" s="143" t="s">
        <v>118</v>
      </c>
      <c r="G134" s="135">
        <v>776.2</v>
      </c>
      <c r="H134" s="135">
        <v>776.01800000000003</v>
      </c>
      <c r="I134" s="136">
        <v>0.99976552434939447</v>
      </c>
    </row>
    <row r="135" spans="1:9" ht="31.5" x14ac:dyDescent="0.25">
      <c r="A135" s="134" t="s">
        <v>124</v>
      </c>
      <c r="B135" s="140">
        <v>907</v>
      </c>
      <c r="C135" s="141">
        <v>7</v>
      </c>
      <c r="D135" s="141">
        <v>2</v>
      </c>
      <c r="E135" s="142" t="s">
        <v>161</v>
      </c>
      <c r="F135" s="143" t="s">
        <v>125</v>
      </c>
      <c r="G135" s="135">
        <v>776.2</v>
      </c>
      <c r="H135" s="135">
        <v>776.01800000000003</v>
      </c>
      <c r="I135" s="136">
        <v>0.99976552434939447</v>
      </c>
    </row>
    <row r="136" spans="1:9" ht="15" customHeight="1" x14ac:dyDescent="0.25">
      <c r="A136" s="134" t="s">
        <v>134</v>
      </c>
      <c r="B136" s="140">
        <v>907</v>
      </c>
      <c r="C136" s="141">
        <v>7</v>
      </c>
      <c r="D136" s="141">
        <v>2</v>
      </c>
      <c r="E136" s="142" t="s">
        <v>163</v>
      </c>
      <c r="F136" s="143" t="s">
        <v>118</v>
      </c>
      <c r="G136" s="135">
        <v>60205.503830000001</v>
      </c>
      <c r="H136" s="135">
        <v>32704.87688</v>
      </c>
      <c r="I136" s="136">
        <v>0.5432207157064497</v>
      </c>
    </row>
    <row r="137" spans="1:9" ht="31.5" x14ac:dyDescent="0.25">
      <c r="A137" s="134" t="s">
        <v>124</v>
      </c>
      <c r="B137" s="140">
        <v>907</v>
      </c>
      <c r="C137" s="141">
        <v>7</v>
      </c>
      <c r="D137" s="141">
        <v>2</v>
      </c>
      <c r="E137" s="142" t="s">
        <v>163</v>
      </c>
      <c r="F137" s="143" t="s">
        <v>125</v>
      </c>
      <c r="G137" s="135">
        <v>58018.611420000001</v>
      </c>
      <c r="H137" s="135">
        <v>31988.352640000001</v>
      </c>
      <c r="I137" s="136">
        <v>0.55134640173365257</v>
      </c>
    </row>
    <row r="138" spans="1:9" x14ac:dyDescent="0.25">
      <c r="A138" s="134" t="s">
        <v>136</v>
      </c>
      <c r="B138" s="140">
        <v>907</v>
      </c>
      <c r="C138" s="141">
        <v>7</v>
      </c>
      <c r="D138" s="141">
        <v>2</v>
      </c>
      <c r="E138" s="142" t="s">
        <v>163</v>
      </c>
      <c r="F138" s="143" t="s">
        <v>137</v>
      </c>
      <c r="G138" s="135">
        <v>2186.8924099999999</v>
      </c>
      <c r="H138" s="135">
        <v>716.52423999999996</v>
      </c>
      <c r="I138" s="136">
        <v>0.32764494344740075</v>
      </c>
    </row>
    <row r="139" spans="1:9" ht="93.75" customHeight="1" x14ac:dyDescent="0.25">
      <c r="A139" s="134" t="s">
        <v>660</v>
      </c>
      <c r="B139" s="140">
        <v>907</v>
      </c>
      <c r="C139" s="141">
        <v>7</v>
      </c>
      <c r="D139" s="141">
        <v>2</v>
      </c>
      <c r="E139" s="142" t="s">
        <v>661</v>
      </c>
      <c r="F139" s="143" t="s">
        <v>118</v>
      </c>
      <c r="G139" s="135">
        <v>985.87139999999999</v>
      </c>
      <c r="H139" s="135">
        <v>985.87139999999999</v>
      </c>
      <c r="I139" s="136">
        <v>1</v>
      </c>
    </row>
    <row r="140" spans="1:9" ht="31.5" x14ac:dyDescent="0.25">
      <c r="A140" s="134" t="s">
        <v>124</v>
      </c>
      <c r="B140" s="140">
        <v>907</v>
      </c>
      <c r="C140" s="141">
        <v>7</v>
      </c>
      <c r="D140" s="141">
        <v>2</v>
      </c>
      <c r="E140" s="142" t="s">
        <v>661</v>
      </c>
      <c r="F140" s="143" t="s">
        <v>125</v>
      </c>
      <c r="G140" s="135">
        <v>985.87139999999999</v>
      </c>
      <c r="H140" s="135">
        <v>985.87139999999999</v>
      </c>
      <c r="I140" s="136">
        <v>1</v>
      </c>
    </row>
    <row r="141" spans="1:9" ht="63" x14ac:dyDescent="0.25">
      <c r="A141" s="134" t="s">
        <v>164</v>
      </c>
      <c r="B141" s="140">
        <v>907</v>
      </c>
      <c r="C141" s="141">
        <v>7</v>
      </c>
      <c r="D141" s="141">
        <v>2</v>
      </c>
      <c r="E141" s="142" t="s">
        <v>165</v>
      </c>
      <c r="F141" s="143" t="s">
        <v>118</v>
      </c>
      <c r="G141" s="135">
        <v>40197.199999999997</v>
      </c>
      <c r="H141" s="135">
        <v>26365.842260000001</v>
      </c>
      <c r="I141" s="136">
        <v>0.65591240832694819</v>
      </c>
    </row>
    <row r="142" spans="1:9" ht="63" customHeight="1" x14ac:dyDescent="0.25">
      <c r="A142" s="134" t="s">
        <v>140</v>
      </c>
      <c r="B142" s="140">
        <v>907</v>
      </c>
      <c r="C142" s="141">
        <v>7</v>
      </c>
      <c r="D142" s="141">
        <v>2</v>
      </c>
      <c r="E142" s="142" t="s">
        <v>165</v>
      </c>
      <c r="F142" s="143" t="s">
        <v>141</v>
      </c>
      <c r="G142" s="135">
        <v>40197.199999999997</v>
      </c>
      <c r="H142" s="135">
        <v>26365.842260000001</v>
      </c>
      <c r="I142" s="136">
        <v>0.65591240832694819</v>
      </c>
    </row>
    <row r="143" spans="1:9" ht="110.25" x14ac:dyDescent="0.25">
      <c r="A143" s="134" t="s">
        <v>166</v>
      </c>
      <c r="B143" s="140">
        <v>907</v>
      </c>
      <c r="C143" s="141">
        <v>7</v>
      </c>
      <c r="D143" s="141">
        <v>2</v>
      </c>
      <c r="E143" s="142" t="s">
        <v>167</v>
      </c>
      <c r="F143" s="143" t="s">
        <v>118</v>
      </c>
      <c r="G143" s="135">
        <v>579396</v>
      </c>
      <c r="H143" s="135">
        <v>396716.90985</v>
      </c>
      <c r="I143" s="136">
        <v>0.6847077126007084</v>
      </c>
    </row>
    <row r="144" spans="1:9" ht="63" customHeight="1" x14ac:dyDescent="0.25">
      <c r="A144" s="134" t="s">
        <v>140</v>
      </c>
      <c r="B144" s="140">
        <v>907</v>
      </c>
      <c r="C144" s="141">
        <v>7</v>
      </c>
      <c r="D144" s="141">
        <v>2</v>
      </c>
      <c r="E144" s="142" t="s">
        <v>167</v>
      </c>
      <c r="F144" s="143" t="s">
        <v>141</v>
      </c>
      <c r="G144" s="135">
        <v>570690</v>
      </c>
      <c r="H144" s="135">
        <v>389705.83369999996</v>
      </c>
      <c r="I144" s="136">
        <v>0.68286781562669752</v>
      </c>
    </row>
    <row r="145" spans="1:9" ht="31.5" x14ac:dyDescent="0.25">
      <c r="A145" s="134" t="s">
        <v>124</v>
      </c>
      <c r="B145" s="140">
        <v>907</v>
      </c>
      <c r="C145" s="141">
        <v>7</v>
      </c>
      <c r="D145" s="141">
        <v>2</v>
      </c>
      <c r="E145" s="142" t="s">
        <v>167</v>
      </c>
      <c r="F145" s="143" t="s">
        <v>125</v>
      </c>
      <c r="G145" s="135">
        <v>8706</v>
      </c>
      <c r="H145" s="135">
        <v>7011.0761500000008</v>
      </c>
      <c r="I145" s="136">
        <v>0.80531543188605559</v>
      </c>
    </row>
    <row r="146" spans="1:9" ht="47.25" x14ac:dyDescent="0.25">
      <c r="A146" s="134" t="s">
        <v>171</v>
      </c>
      <c r="B146" s="140">
        <v>907</v>
      </c>
      <c r="C146" s="141">
        <v>7</v>
      </c>
      <c r="D146" s="141">
        <v>2</v>
      </c>
      <c r="E146" s="142" t="s">
        <v>172</v>
      </c>
      <c r="F146" s="143" t="s">
        <v>118</v>
      </c>
      <c r="G146" s="135">
        <v>439.6</v>
      </c>
      <c r="H146" s="135">
        <v>208.51991000000001</v>
      </c>
      <c r="I146" s="136">
        <v>0.47434010464058235</v>
      </c>
    </row>
    <row r="147" spans="1:9" ht="31.5" x14ac:dyDescent="0.25">
      <c r="A147" s="134" t="s">
        <v>124</v>
      </c>
      <c r="B147" s="140">
        <v>907</v>
      </c>
      <c r="C147" s="141">
        <v>7</v>
      </c>
      <c r="D147" s="141">
        <v>2</v>
      </c>
      <c r="E147" s="142" t="s">
        <v>172</v>
      </c>
      <c r="F147" s="143" t="s">
        <v>125</v>
      </c>
      <c r="G147" s="135">
        <v>220.31899999999999</v>
      </c>
      <c r="H147" s="135">
        <v>89.994910000000004</v>
      </c>
      <c r="I147" s="136">
        <v>0.40847548327652178</v>
      </c>
    </row>
    <row r="148" spans="1:9" x14ac:dyDescent="0.25">
      <c r="A148" s="134" t="s">
        <v>142</v>
      </c>
      <c r="B148" s="140">
        <v>907</v>
      </c>
      <c r="C148" s="141">
        <v>7</v>
      </c>
      <c r="D148" s="141">
        <v>2</v>
      </c>
      <c r="E148" s="142" t="s">
        <v>172</v>
      </c>
      <c r="F148" s="143" t="s">
        <v>143</v>
      </c>
      <c r="G148" s="135">
        <v>219.28100000000001</v>
      </c>
      <c r="H148" s="135">
        <v>118.52500000000001</v>
      </c>
      <c r="I148" s="136">
        <v>0.54051650621804903</v>
      </c>
    </row>
    <row r="149" spans="1:9" ht="63" x14ac:dyDescent="0.25">
      <c r="A149" s="134" t="s">
        <v>173</v>
      </c>
      <c r="B149" s="140">
        <v>907</v>
      </c>
      <c r="C149" s="141">
        <v>7</v>
      </c>
      <c r="D149" s="141">
        <v>2</v>
      </c>
      <c r="E149" s="142" t="s">
        <v>174</v>
      </c>
      <c r="F149" s="143" t="s">
        <v>118</v>
      </c>
      <c r="G149" s="135">
        <v>28196.2</v>
      </c>
      <c r="H149" s="135">
        <v>11355.598119999999</v>
      </c>
      <c r="I149" s="136">
        <v>0.40273505365971296</v>
      </c>
    </row>
    <row r="150" spans="1:9" ht="31.5" x14ac:dyDescent="0.25">
      <c r="A150" s="134" t="s">
        <v>124</v>
      </c>
      <c r="B150" s="140">
        <v>907</v>
      </c>
      <c r="C150" s="141">
        <v>7</v>
      </c>
      <c r="D150" s="141">
        <v>2</v>
      </c>
      <c r="E150" s="142" t="s">
        <v>174</v>
      </c>
      <c r="F150" s="143" t="s">
        <v>125</v>
      </c>
      <c r="G150" s="135">
        <v>28196.2</v>
      </c>
      <c r="H150" s="135">
        <v>11355.598119999999</v>
      </c>
      <c r="I150" s="136">
        <v>0.40273505365971296</v>
      </c>
    </row>
    <row r="151" spans="1:9" ht="31.5" x14ac:dyDescent="0.25">
      <c r="A151" s="134" t="s">
        <v>662</v>
      </c>
      <c r="B151" s="140">
        <v>907</v>
      </c>
      <c r="C151" s="141">
        <v>7</v>
      </c>
      <c r="D151" s="141">
        <v>2</v>
      </c>
      <c r="E151" s="142" t="s">
        <v>663</v>
      </c>
      <c r="F151" s="143" t="s">
        <v>118</v>
      </c>
      <c r="G151" s="135">
        <v>51798.618000000002</v>
      </c>
      <c r="H151" s="135">
        <v>50625.2</v>
      </c>
      <c r="I151" s="136">
        <v>0.97734653847328512</v>
      </c>
    </row>
    <row r="152" spans="1:9" ht="31.5" x14ac:dyDescent="0.25">
      <c r="A152" s="134" t="s">
        <v>124</v>
      </c>
      <c r="B152" s="140">
        <v>907</v>
      </c>
      <c r="C152" s="141">
        <v>7</v>
      </c>
      <c r="D152" s="141">
        <v>2</v>
      </c>
      <c r="E152" s="142" t="s">
        <v>663</v>
      </c>
      <c r="F152" s="143" t="s">
        <v>125</v>
      </c>
      <c r="G152" s="135">
        <v>51798.618000000002</v>
      </c>
      <c r="H152" s="135">
        <v>50625.2</v>
      </c>
      <c r="I152" s="136">
        <v>0.97734653847328512</v>
      </c>
    </row>
    <row r="153" spans="1:9" ht="31.5" x14ac:dyDescent="0.25">
      <c r="A153" s="134" t="s">
        <v>175</v>
      </c>
      <c r="B153" s="140">
        <v>907</v>
      </c>
      <c r="C153" s="141">
        <v>7</v>
      </c>
      <c r="D153" s="141">
        <v>2</v>
      </c>
      <c r="E153" s="142" t="s">
        <v>176</v>
      </c>
      <c r="F153" s="143" t="s">
        <v>118</v>
      </c>
      <c r="G153" s="135">
        <v>0</v>
      </c>
      <c r="H153" s="135">
        <v>0</v>
      </c>
      <c r="I153" s="136">
        <v>0</v>
      </c>
    </row>
    <row r="154" spans="1:9" ht="31.5" x14ac:dyDescent="0.25">
      <c r="A154" s="134" t="s">
        <v>124</v>
      </c>
      <c r="B154" s="140">
        <v>907</v>
      </c>
      <c r="C154" s="141">
        <v>7</v>
      </c>
      <c r="D154" s="141">
        <v>2</v>
      </c>
      <c r="E154" s="142" t="s">
        <v>176</v>
      </c>
      <c r="F154" s="143" t="s">
        <v>125</v>
      </c>
      <c r="G154" s="135">
        <v>0</v>
      </c>
      <c r="H154" s="135">
        <v>0</v>
      </c>
      <c r="I154" s="136">
        <v>0</v>
      </c>
    </row>
    <row r="155" spans="1:9" ht="126" x14ac:dyDescent="0.25">
      <c r="A155" s="134" t="s">
        <v>144</v>
      </c>
      <c r="B155" s="140">
        <v>907</v>
      </c>
      <c r="C155" s="141">
        <v>7</v>
      </c>
      <c r="D155" s="141">
        <v>2</v>
      </c>
      <c r="E155" s="142" t="s">
        <v>177</v>
      </c>
      <c r="F155" s="143" t="s">
        <v>118</v>
      </c>
      <c r="G155" s="135">
        <v>112.65224000000001</v>
      </c>
      <c r="H155" s="135">
        <v>0</v>
      </c>
      <c r="I155" s="136">
        <v>0</v>
      </c>
    </row>
    <row r="156" spans="1:9" ht="31.5" x14ac:dyDescent="0.25">
      <c r="A156" s="134" t="s">
        <v>124</v>
      </c>
      <c r="B156" s="140">
        <v>907</v>
      </c>
      <c r="C156" s="141">
        <v>7</v>
      </c>
      <c r="D156" s="141">
        <v>2</v>
      </c>
      <c r="E156" s="142" t="s">
        <v>177</v>
      </c>
      <c r="F156" s="143" t="s">
        <v>125</v>
      </c>
      <c r="G156" s="135">
        <v>112.65224000000001</v>
      </c>
      <c r="H156" s="135">
        <v>0</v>
      </c>
      <c r="I156" s="136">
        <v>0</v>
      </c>
    </row>
    <row r="157" spans="1:9" ht="31.5" x14ac:dyDescent="0.25">
      <c r="A157" s="134" t="s">
        <v>146</v>
      </c>
      <c r="B157" s="140">
        <v>907</v>
      </c>
      <c r="C157" s="141">
        <v>7</v>
      </c>
      <c r="D157" s="141">
        <v>2</v>
      </c>
      <c r="E157" s="142" t="s">
        <v>178</v>
      </c>
      <c r="F157" s="143" t="s">
        <v>118</v>
      </c>
      <c r="G157" s="135">
        <v>5591.9849999999997</v>
      </c>
      <c r="H157" s="135">
        <v>4304.6890000000003</v>
      </c>
      <c r="I157" s="136">
        <v>0.7697962351472688</v>
      </c>
    </row>
    <row r="158" spans="1:9" ht="31.5" x14ac:dyDescent="0.25">
      <c r="A158" s="134" t="s">
        <v>124</v>
      </c>
      <c r="B158" s="140">
        <v>907</v>
      </c>
      <c r="C158" s="141">
        <v>7</v>
      </c>
      <c r="D158" s="141">
        <v>2</v>
      </c>
      <c r="E158" s="142" t="s">
        <v>178</v>
      </c>
      <c r="F158" s="143" t="s">
        <v>125</v>
      </c>
      <c r="G158" s="135">
        <v>5591.9849999999997</v>
      </c>
      <c r="H158" s="135">
        <v>4304.6890000000003</v>
      </c>
      <c r="I158" s="136">
        <v>0.7697962351472688</v>
      </c>
    </row>
    <row r="159" spans="1:9" ht="46.5" customHeight="1" x14ac:dyDescent="0.25">
      <c r="A159" s="134" t="s">
        <v>179</v>
      </c>
      <c r="B159" s="140">
        <v>907</v>
      </c>
      <c r="C159" s="141">
        <v>7</v>
      </c>
      <c r="D159" s="141">
        <v>2</v>
      </c>
      <c r="E159" s="142" t="s">
        <v>180</v>
      </c>
      <c r="F159" s="143" t="s">
        <v>118</v>
      </c>
      <c r="G159" s="135">
        <v>5000</v>
      </c>
      <c r="H159" s="135">
        <v>5000</v>
      </c>
      <c r="I159" s="136">
        <v>1</v>
      </c>
    </row>
    <row r="160" spans="1:9" ht="31.5" x14ac:dyDescent="0.25">
      <c r="A160" s="134" t="s">
        <v>124</v>
      </c>
      <c r="B160" s="140">
        <v>907</v>
      </c>
      <c r="C160" s="141">
        <v>7</v>
      </c>
      <c r="D160" s="141">
        <v>2</v>
      </c>
      <c r="E160" s="142" t="s">
        <v>180</v>
      </c>
      <c r="F160" s="143" t="s">
        <v>125</v>
      </c>
      <c r="G160" s="135">
        <v>5000</v>
      </c>
      <c r="H160" s="135">
        <v>5000</v>
      </c>
      <c r="I160" s="136">
        <v>1</v>
      </c>
    </row>
    <row r="161" spans="1:9" ht="78.75" x14ac:dyDescent="0.25">
      <c r="A161" s="134" t="s">
        <v>664</v>
      </c>
      <c r="B161" s="140">
        <v>907</v>
      </c>
      <c r="C161" s="141">
        <v>7</v>
      </c>
      <c r="D161" s="141">
        <v>2</v>
      </c>
      <c r="E161" s="142" t="s">
        <v>665</v>
      </c>
      <c r="F161" s="143" t="s">
        <v>118</v>
      </c>
      <c r="G161" s="135">
        <v>23.3</v>
      </c>
      <c r="H161" s="135">
        <v>0</v>
      </c>
      <c r="I161" s="136">
        <v>0</v>
      </c>
    </row>
    <row r="162" spans="1:9" ht="31.5" x14ac:dyDescent="0.25">
      <c r="A162" s="134" t="s">
        <v>124</v>
      </c>
      <c r="B162" s="140">
        <v>907</v>
      </c>
      <c r="C162" s="141">
        <v>7</v>
      </c>
      <c r="D162" s="141">
        <v>2</v>
      </c>
      <c r="E162" s="142" t="s">
        <v>665</v>
      </c>
      <c r="F162" s="143" t="s">
        <v>125</v>
      </c>
      <c r="G162" s="135">
        <v>23.3</v>
      </c>
      <c r="H162" s="135">
        <v>0</v>
      </c>
      <c r="I162" s="136">
        <v>0</v>
      </c>
    </row>
    <row r="163" spans="1:9" ht="106.5" customHeight="1" x14ac:dyDescent="0.25">
      <c r="A163" s="134" t="s">
        <v>666</v>
      </c>
      <c r="B163" s="140">
        <v>907</v>
      </c>
      <c r="C163" s="141">
        <v>7</v>
      </c>
      <c r="D163" s="141">
        <v>2</v>
      </c>
      <c r="E163" s="142" t="s">
        <v>667</v>
      </c>
      <c r="F163" s="143" t="s">
        <v>118</v>
      </c>
      <c r="G163" s="135">
        <v>3846.4</v>
      </c>
      <c r="H163" s="135">
        <v>3846.4</v>
      </c>
      <c r="I163" s="136">
        <v>1</v>
      </c>
    </row>
    <row r="164" spans="1:9" ht="31.5" x14ac:dyDescent="0.25">
      <c r="A164" s="134" t="s">
        <v>124</v>
      </c>
      <c r="B164" s="140">
        <v>907</v>
      </c>
      <c r="C164" s="141">
        <v>7</v>
      </c>
      <c r="D164" s="141">
        <v>2</v>
      </c>
      <c r="E164" s="142" t="s">
        <v>667</v>
      </c>
      <c r="F164" s="143" t="s">
        <v>125</v>
      </c>
      <c r="G164" s="135">
        <v>3846.4</v>
      </c>
      <c r="H164" s="135">
        <v>3846.4</v>
      </c>
      <c r="I164" s="136">
        <v>1</v>
      </c>
    </row>
    <row r="165" spans="1:9" ht="46.5" customHeight="1" x14ac:dyDescent="0.25">
      <c r="A165" s="134" t="s">
        <v>181</v>
      </c>
      <c r="B165" s="140">
        <v>907</v>
      </c>
      <c r="C165" s="141">
        <v>7</v>
      </c>
      <c r="D165" s="141">
        <v>2</v>
      </c>
      <c r="E165" s="142" t="s">
        <v>182</v>
      </c>
      <c r="F165" s="143" t="s">
        <v>118</v>
      </c>
      <c r="G165" s="135">
        <v>6970</v>
      </c>
      <c r="H165" s="135">
        <v>910.87103999999999</v>
      </c>
      <c r="I165" s="136">
        <v>0.13068451076040172</v>
      </c>
    </row>
    <row r="166" spans="1:9" ht="31.5" x14ac:dyDescent="0.25">
      <c r="A166" s="134" t="s">
        <v>124</v>
      </c>
      <c r="B166" s="140">
        <v>907</v>
      </c>
      <c r="C166" s="141">
        <v>7</v>
      </c>
      <c r="D166" s="141">
        <v>2</v>
      </c>
      <c r="E166" s="142" t="s">
        <v>182</v>
      </c>
      <c r="F166" s="143" t="s">
        <v>125</v>
      </c>
      <c r="G166" s="135">
        <v>6970</v>
      </c>
      <c r="H166" s="135">
        <v>910.87103999999999</v>
      </c>
      <c r="I166" s="136">
        <v>0.13068451076040172</v>
      </c>
    </row>
    <row r="167" spans="1:9" ht="48" customHeight="1" x14ac:dyDescent="0.25">
      <c r="A167" s="134" t="s">
        <v>183</v>
      </c>
      <c r="B167" s="140">
        <v>907</v>
      </c>
      <c r="C167" s="141">
        <v>7</v>
      </c>
      <c r="D167" s="141">
        <v>2</v>
      </c>
      <c r="E167" s="142" t="s">
        <v>184</v>
      </c>
      <c r="F167" s="143" t="s">
        <v>118</v>
      </c>
      <c r="G167" s="135">
        <v>3189.5</v>
      </c>
      <c r="H167" s="135">
        <v>1142.2588999999998</v>
      </c>
      <c r="I167" s="136">
        <v>0.3581310236714218</v>
      </c>
    </row>
    <row r="168" spans="1:9" ht="31.5" x14ac:dyDescent="0.25">
      <c r="A168" s="134" t="s">
        <v>124</v>
      </c>
      <c r="B168" s="140">
        <v>907</v>
      </c>
      <c r="C168" s="141">
        <v>7</v>
      </c>
      <c r="D168" s="141">
        <v>2</v>
      </c>
      <c r="E168" s="142" t="s">
        <v>184</v>
      </c>
      <c r="F168" s="143" t="s">
        <v>125</v>
      </c>
      <c r="G168" s="135">
        <v>3189.5</v>
      </c>
      <c r="H168" s="135">
        <v>1142.2588999999998</v>
      </c>
      <c r="I168" s="136">
        <v>0.3581310236714218</v>
      </c>
    </row>
    <row r="169" spans="1:9" ht="63" x14ac:dyDescent="0.25">
      <c r="A169" s="134" t="s">
        <v>185</v>
      </c>
      <c r="B169" s="140">
        <v>907</v>
      </c>
      <c r="C169" s="141">
        <v>7</v>
      </c>
      <c r="D169" s="141">
        <v>2</v>
      </c>
      <c r="E169" s="142" t="s">
        <v>186</v>
      </c>
      <c r="F169" s="143" t="s">
        <v>118</v>
      </c>
      <c r="G169" s="135">
        <v>12827.7</v>
      </c>
      <c r="H169" s="135">
        <v>6807.4311500000003</v>
      </c>
      <c r="I169" s="136">
        <v>0.53068212929831537</v>
      </c>
    </row>
    <row r="170" spans="1:9" ht="31.5" x14ac:dyDescent="0.25">
      <c r="A170" s="134" t="s">
        <v>124</v>
      </c>
      <c r="B170" s="140">
        <v>907</v>
      </c>
      <c r="C170" s="141">
        <v>7</v>
      </c>
      <c r="D170" s="141">
        <v>2</v>
      </c>
      <c r="E170" s="142" t="s">
        <v>186</v>
      </c>
      <c r="F170" s="143" t="s">
        <v>125</v>
      </c>
      <c r="G170" s="135">
        <v>12271.787</v>
      </c>
      <c r="H170" s="135">
        <v>6454.3011500000002</v>
      </c>
      <c r="I170" s="136">
        <v>0.525946314909149</v>
      </c>
    </row>
    <row r="171" spans="1:9" x14ac:dyDescent="0.25">
      <c r="A171" s="134" t="s">
        <v>142</v>
      </c>
      <c r="B171" s="140">
        <v>907</v>
      </c>
      <c r="C171" s="141">
        <v>7</v>
      </c>
      <c r="D171" s="141">
        <v>2</v>
      </c>
      <c r="E171" s="142" t="s">
        <v>186</v>
      </c>
      <c r="F171" s="143" t="s">
        <v>143</v>
      </c>
      <c r="G171" s="135">
        <v>555.91300000000001</v>
      </c>
      <c r="H171" s="135">
        <v>353.13</v>
      </c>
      <c r="I171" s="136">
        <v>0.63522529604452493</v>
      </c>
    </row>
    <row r="172" spans="1:9" x14ac:dyDescent="0.25">
      <c r="A172" s="134" t="s">
        <v>670</v>
      </c>
      <c r="B172" s="140">
        <v>907</v>
      </c>
      <c r="C172" s="141">
        <v>7</v>
      </c>
      <c r="D172" s="141">
        <v>2</v>
      </c>
      <c r="E172" s="142" t="s">
        <v>671</v>
      </c>
      <c r="F172" s="143" t="s">
        <v>118</v>
      </c>
      <c r="G172" s="135">
        <v>6745.1</v>
      </c>
      <c r="H172" s="135">
        <v>6711.3630000000003</v>
      </c>
      <c r="I172" s="136">
        <v>0.99499829505863513</v>
      </c>
    </row>
    <row r="173" spans="1:9" ht="47.25" x14ac:dyDescent="0.25">
      <c r="A173" s="134" t="s">
        <v>672</v>
      </c>
      <c r="B173" s="140">
        <v>907</v>
      </c>
      <c r="C173" s="141">
        <v>7</v>
      </c>
      <c r="D173" s="141">
        <v>2</v>
      </c>
      <c r="E173" s="142" t="s">
        <v>673</v>
      </c>
      <c r="F173" s="143" t="s">
        <v>118</v>
      </c>
      <c r="G173" s="135">
        <v>6745.1</v>
      </c>
      <c r="H173" s="135">
        <v>6711.3630000000003</v>
      </c>
      <c r="I173" s="136">
        <v>0.99499829505863513</v>
      </c>
    </row>
    <row r="174" spans="1:9" ht="31.5" x14ac:dyDescent="0.25">
      <c r="A174" s="134" t="s">
        <v>124</v>
      </c>
      <c r="B174" s="140">
        <v>907</v>
      </c>
      <c r="C174" s="141">
        <v>7</v>
      </c>
      <c r="D174" s="141">
        <v>2</v>
      </c>
      <c r="E174" s="142" t="s">
        <v>673</v>
      </c>
      <c r="F174" s="143" t="s">
        <v>125</v>
      </c>
      <c r="G174" s="135">
        <v>6745.1</v>
      </c>
      <c r="H174" s="135">
        <v>6711.3630000000003</v>
      </c>
      <c r="I174" s="136">
        <v>0.99499829505863513</v>
      </c>
    </row>
    <row r="175" spans="1:9" ht="47.25" x14ac:dyDescent="0.25">
      <c r="A175" s="134" t="s">
        <v>674</v>
      </c>
      <c r="B175" s="140">
        <v>907</v>
      </c>
      <c r="C175" s="141">
        <v>7</v>
      </c>
      <c r="D175" s="141">
        <v>2</v>
      </c>
      <c r="E175" s="142" t="s">
        <v>196</v>
      </c>
      <c r="F175" s="143" t="s">
        <v>118</v>
      </c>
      <c r="G175" s="135">
        <v>9</v>
      </c>
      <c r="H175" s="135">
        <v>3.5</v>
      </c>
      <c r="I175" s="136">
        <v>0.3888888888888889</v>
      </c>
    </row>
    <row r="176" spans="1:9" ht="47.25" x14ac:dyDescent="0.25">
      <c r="A176" s="134" t="s">
        <v>207</v>
      </c>
      <c r="B176" s="140">
        <v>907</v>
      </c>
      <c r="C176" s="141">
        <v>7</v>
      </c>
      <c r="D176" s="141">
        <v>2</v>
      </c>
      <c r="E176" s="142" t="s">
        <v>208</v>
      </c>
      <c r="F176" s="143" t="s">
        <v>118</v>
      </c>
      <c r="G176" s="135">
        <v>9</v>
      </c>
      <c r="H176" s="135">
        <v>3.5</v>
      </c>
      <c r="I176" s="136">
        <v>0.3888888888888889</v>
      </c>
    </row>
    <row r="177" spans="1:9" ht="63" x14ac:dyDescent="0.25">
      <c r="A177" s="134" t="s">
        <v>209</v>
      </c>
      <c r="B177" s="140">
        <v>907</v>
      </c>
      <c r="C177" s="141">
        <v>7</v>
      </c>
      <c r="D177" s="141">
        <v>2</v>
      </c>
      <c r="E177" s="142" t="s">
        <v>210</v>
      </c>
      <c r="F177" s="143" t="s">
        <v>118</v>
      </c>
      <c r="G177" s="135">
        <v>9</v>
      </c>
      <c r="H177" s="135">
        <v>3.5</v>
      </c>
      <c r="I177" s="136">
        <v>0.3888888888888889</v>
      </c>
    </row>
    <row r="178" spans="1:9" x14ac:dyDescent="0.25">
      <c r="A178" s="134" t="s">
        <v>142</v>
      </c>
      <c r="B178" s="140">
        <v>907</v>
      </c>
      <c r="C178" s="141">
        <v>7</v>
      </c>
      <c r="D178" s="141">
        <v>2</v>
      </c>
      <c r="E178" s="142" t="s">
        <v>210</v>
      </c>
      <c r="F178" s="143" t="s">
        <v>143</v>
      </c>
      <c r="G178" s="135">
        <v>9</v>
      </c>
      <c r="H178" s="135">
        <v>3.5</v>
      </c>
      <c r="I178" s="136">
        <v>0.3888888888888889</v>
      </c>
    </row>
    <row r="179" spans="1:9" ht="47.25" x14ac:dyDescent="0.25">
      <c r="A179" s="134" t="s">
        <v>693</v>
      </c>
      <c r="B179" s="140">
        <v>907</v>
      </c>
      <c r="C179" s="141">
        <v>7</v>
      </c>
      <c r="D179" s="141">
        <v>2</v>
      </c>
      <c r="E179" s="142" t="s">
        <v>248</v>
      </c>
      <c r="F179" s="143" t="s">
        <v>118</v>
      </c>
      <c r="G179" s="135">
        <v>178.62700000000001</v>
      </c>
      <c r="H179" s="135">
        <v>167.477</v>
      </c>
      <c r="I179" s="136">
        <v>0.93757942528285199</v>
      </c>
    </row>
    <row r="180" spans="1:9" ht="63" x14ac:dyDescent="0.25">
      <c r="A180" s="134" t="s">
        <v>707</v>
      </c>
      <c r="B180" s="140">
        <v>907</v>
      </c>
      <c r="C180" s="141">
        <v>7</v>
      </c>
      <c r="D180" s="141">
        <v>2</v>
      </c>
      <c r="E180" s="142" t="s">
        <v>265</v>
      </c>
      <c r="F180" s="143" t="s">
        <v>118</v>
      </c>
      <c r="G180" s="135">
        <v>178.62700000000001</v>
      </c>
      <c r="H180" s="135">
        <v>167.477</v>
      </c>
      <c r="I180" s="136">
        <v>0.93757942528285199</v>
      </c>
    </row>
    <row r="181" spans="1:9" ht="47.25" x14ac:dyDescent="0.25">
      <c r="A181" s="134" t="s">
        <v>266</v>
      </c>
      <c r="B181" s="140">
        <v>907</v>
      </c>
      <c r="C181" s="141">
        <v>7</v>
      </c>
      <c r="D181" s="141">
        <v>2</v>
      </c>
      <c r="E181" s="142" t="s">
        <v>267</v>
      </c>
      <c r="F181" s="143" t="s">
        <v>118</v>
      </c>
      <c r="G181" s="135">
        <v>178.62700000000001</v>
      </c>
      <c r="H181" s="135">
        <v>167.477</v>
      </c>
      <c r="I181" s="136">
        <v>0.93757942528285199</v>
      </c>
    </row>
    <row r="182" spans="1:9" ht="63" x14ac:dyDescent="0.25">
      <c r="A182" s="134" t="s">
        <v>205</v>
      </c>
      <c r="B182" s="140">
        <v>907</v>
      </c>
      <c r="C182" s="141">
        <v>7</v>
      </c>
      <c r="D182" s="141">
        <v>2</v>
      </c>
      <c r="E182" s="142" t="s">
        <v>268</v>
      </c>
      <c r="F182" s="143" t="s">
        <v>118</v>
      </c>
      <c r="G182" s="135">
        <v>178.62700000000001</v>
      </c>
      <c r="H182" s="135">
        <v>167.477</v>
      </c>
      <c r="I182" s="136">
        <v>0.93757942528285199</v>
      </c>
    </row>
    <row r="183" spans="1:9" ht="31.5" x14ac:dyDescent="0.25">
      <c r="A183" s="134" t="s">
        <v>124</v>
      </c>
      <c r="B183" s="140">
        <v>907</v>
      </c>
      <c r="C183" s="141">
        <v>7</v>
      </c>
      <c r="D183" s="141">
        <v>2</v>
      </c>
      <c r="E183" s="142" t="s">
        <v>268</v>
      </c>
      <c r="F183" s="143" t="s">
        <v>125</v>
      </c>
      <c r="G183" s="135">
        <v>178.62700000000001</v>
      </c>
      <c r="H183" s="135">
        <v>167.477</v>
      </c>
      <c r="I183" s="136">
        <v>0.93757942528285199</v>
      </c>
    </row>
    <row r="184" spans="1:9" x14ac:dyDescent="0.25">
      <c r="A184" s="134" t="s">
        <v>512</v>
      </c>
      <c r="B184" s="140">
        <v>907</v>
      </c>
      <c r="C184" s="141">
        <v>7</v>
      </c>
      <c r="D184" s="141">
        <v>2</v>
      </c>
      <c r="E184" s="142" t="s">
        <v>513</v>
      </c>
      <c r="F184" s="143" t="s">
        <v>118</v>
      </c>
      <c r="G184" s="135">
        <v>300</v>
      </c>
      <c r="H184" s="135">
        <v>300</v>
      </c>
      <c r="I184" s="136">
        <v>1</v>
      </c>
    </row>
    <row r="185" spans="1:9" x14ac:dyDescent="0.25">
      <c r="A185" s="134" t="s">
        <v>531</v>
      </c>
      <c r="B185" s="140">
        <v>907</v>
      </c>
      <c r="C185" s="141">
        <v>7</v>
      </c>
      <c r="D185" s="141">
        <v>2</v>
      </c>
      <c r="E185" s="142" t="s">
        <v>532</v>
      </c>
      <c r="F185" s="143" t="s">
        <v>118</v>
      </c>
      <c r="G185" s="135">
        <v>300</v>
      </c>
      <c r="H185" s="135">
        <v>300</v>
      </c>
      <c r="I185" s="136">
        <v>1</v>
      </c>
    </row>
    <row r="186" spans="1:9" ht="31.5" x14ac:dyDescent="0.25">
      <c r="A186" s="134" t="s">
        <v>533</v>
      </c>
      <c r="B186" s="140">
        <v>907</v>
      </c>
      <c r="C186" s="141">
        <v>7</v>
      </c>
      <c r="D186" s="141">
        <v>2</v>
      </c>
      <c r="E186" s="142" t="s">
        <v>534</v>
      </c>
      <c r="F186" s="143" t="s">
        <v>118</v>
      </c>
      <c r="G186" s="135">
        <v>300</v>
      </c>
      <c r="H186" s="135">
        <v>300</v>
      </c>
      <c r="I186" s="136">
        <v>1</v>
      </c>
    </row>
    <row r="187" spans="1:9" ht="93.75" customHeight="1" x14ac:dyDescent="0.25">
      <c r="A187" s="134" t="s">
        <v>660</v>
      </c>
      <c r="B187" s="140">
        <v>907</v>
      </c>
      <c r="C187" s="141">
        <v>7</v>
      </c>
      <c r="D187" s="141">
        <v>2</v>
      </c>
      <c r="E187" s="142" t="s">
        <v>761</v>
      </c>
      <c r="F187" s="143" t="s">
        <v>118</v>
      </c>
      <c r="G187" s="135">
        <v>300</v>
      </c>
      <c r="H187" s="135">
        <v>300</v>
      </c>
      <c r="I187" s="136">
        <v>1</v>
      </c>
    </row>
    <row r="188" spans="1:9" ht="15.75" customHeight="1" x14ac:dyDescent="0.25">
      <c r="A188" s="134" t="s">
        <v>124</v>
      </c>
      <c r="B188" s="140">
        <v>907</v>
      </c>
      <c r="C188" s="141">
        <v>7</v>
      </c>
      <c r="D188" s="141">
        <v>2</v>
      </c>
      <c r="E188" s="142" t="s">
        <v>761</v>
      </c>
      <c r="F188" s="143" t="s">
        <v>125</v>
      </c>
      <c r="G188" s="135">
        <v>300</v>
      </c>
      <c r="H188" s="135">
        <v>300</v>
      </c>
      <c r="I188" s="136">
        <v>1</v>
      </c>
    </row>
    <row r="189" spans="1:9" x14ac:dyDescent="0.25">
      <c r="A189" s="134" t="s">
        <v>190</v>
      </c>
      <c r="B189" s="140">
        <v>907</v>
      </c>
      <c r="C189" s="141">
        <v>7</v>
      </c>
      <c r="D189" s="141">
        <v>3</v>
      </c>
      <c r="E189" s="142" t="s">
        <v>118</v>
      </c>
      <c r="F189" s="143" t="s">
        <v>118</v>
      </c>
      <c r="G189" s="135">
        <v>59953.953729999994</v>
      </c>
      <c r="H189" s="135">
        <v>39638.889579999995</v>
      </c>
      <c r="I189" s="136">
        <v>0.66115555545364035</v>
      </c>
    </row>
    <row r="190" spans="1:9" ht="31.5" x14ac:dyDescent="0.25">
      <c r="A190" s="134" t="s">
        <v>656</v>
      </c>
      <c r="B190" s="140">
        <v>907</v>
      </c>
      <c r="C190" s="141">
        <v>7</v>
      </c>
      <c r="D190" s="141">
        <v>3</v>
      </c>
      <c r="E190" s="142" t="s">
        <v>117</v>
      </c>
      <c r="F190" s="143" t="s">
        <v>118</v>
      </c>
      <c r="G190" s="135">
        <v>59914.953729999994</v>
      </c>
      <c r="H190" s="135">
        <v>39599.889579999995</v>
      </c>
      <c r="I190" s="136">
        <v>0.66093499393244048</v>
      </c>
    </row>
    <row r="191" spans="1:9" ht="31.5" x14ac:dyDescent="0.25">
      <c r="A191" s="134" t="s">
        <v>657</v>
      </c>
      <c r="B191" s="140">
        <v>907</v>
      </c>
      <c r="C191" s="141">
        <v>7</v>
      </c>
      <c r="D191" s="141">
        <v>3</v>
      </c>
      <c r="E191" s="142" t="s">
        <v>119</v>
      </c>
      <c r="F191" s="143" t="s">
        <v>118</v>
      </c>
      <c r="G191" s="135">
        <v>59914.953729999994</v>
      </c>
      <c r="H191" s="135">
        <v>39599.889579999995</v>
      </c>
      <c r="I191" s="136">
        <v>0.66093499393244048</v>
      </c>
    </row>
    <row r="192" spans="1:9" ht="31.5" x14ac:dyDescent="0.25">
      <c r="A192" s="134" t="s">
        <v>187</v>
      </c>
      <c r="B192" s="140">
        <v>907</v>
      </c>
      <c r="C192" s="141">
        <v>7</v>
      </c>
      <c r="D192" s="141">
        <v>3</v>
      </c>
      <c r="E192" s="142" t="s">
        <v>188</v>
      </c>
      <c r="F192" s="143" t="s">
        <v>118</v>
      </c>
      <c r="G192" s="135">
        <v>59914.953729999994</v>
      </c>
      <c r="H192" s="135">
        <v>39599.889579999995</v>
      </c>
      <c r="I192" s="136">
        <v>0.66093499393244048</v>
      </c>
    </row>
    <row r="193" spans="1:9" ht="31.5" x14ac:dyDescent="0.25">
      <c r="A193" s="134" t="s">
        <v>122</v>
      </c>
      <c r="B193" s="140">
        <v>907</v>
      </c>
      <c r="C193" s="141">
        <v>7</v>
      </c>
      <c r="D193" s="141">
        <v>3</v>
      </c>
      <c r="E193" s="142" t="s">
        <v>189</v>
      </c>
      <c r="F193" s="143" t="s">
        <v>118</v>
      </c>
      <c r="G193" s="135">
        <v>389.44</v>
      </c>
      <c r="H193" s="135">
        <v>36.35</v>
      </c>
      <c r="I193" s="136">
        <v>9.3339153656532461E-2</v>
      </c>
    </row>
    <row r="194" spans="1:9" ht="31.5" x14ac:dyDescent="0.25">
      <c r="A194" s="134" t="s">
        <v>124</v>
      </c>
      <c r="B194" s="140">
        <v>907</v>
      </c>
      <c r="C194" s="141">
        <v>7</v>
      </c>
      <c r="D194" s="141">
        <v>3</v>
      </c>
      <c r="E194" s="142" t="s">
        <v>189</v>
      </c>
      <c r="F194" s="143" t="s">
        <v>125</v>
      </c>
      <c r="G194" s="135">
        <v>389.44</v>
      </c>
      <c r="H194" s="135">
        <v>36.35</v>
      </c>
      <c r="I194" s="136">
        <v>9.3339153656532461E-2</v>
      </c>
    </row>
    <row r="195" spans="1:9" ht="31.5" x14ac:dyDescent="0.25">
      <c r="A195" s="134" t="s">
        <v>129</v>
      </c>
      <c r="B195" s="140">
        <v>907</v>
      </c>
      <c r="C195" s="141">
        <v>7</v>
      </c>
      <c r="D195" s="141">
        <v>3</v>
      </c>
      <c r="E195" s="142" t="s">
        <v>191</v>
      </c>
      <c r="F195" s="143" t="s">
        <v>118</v>
      </c>
      <c r="G195" s="135">
        <v>12.15</v>
      </c>
      <c r="H195" s="135">
        <v>0</v>
      </c>
      <c r="I195" s="136">
        <v>0</v>
      </c>
    </row>
    <row r="196" spans="1:9" ht="31.5" x14ac:dyDescent="0.25">
      <c r="A196" s="134" t="s">
        <v>124</v>
      </c>
      <c r="B196" s="140">
        <v>907</v>
      </c>
      <c r="C196" s="141">
        <v>7</v>
      </c>
      <c r="D196" s="141">
        <v>3</v>
      </c>
      <c r="E196" s="142" t="s">
        <v>191</v>
      </c>
      <c r="F196" s="143" t="s">
        <v>125</v>
      </c>
      <c r="G196" s="135">
        <v>12.15</v>
      </c>
      <c r="H196" s="135">
        <v>0</v>
      </c>
      <c r="I196" s="136">
        <v>0</v>
      </c>
    </row>
    <row r="197" spans="1:9" ht="16.5" customHeight="1" x14ac:dyDescent="0.25">
      <c r="A197" s="134" t="s">
        <v>134</v>
      </c>
      <c r="B197" s="140">
        <v>907</v>
      </c>
      <c r="C197" s="141">
        <v>7</v>
      </c>
      <c r="D197" s="141">
        <v>3</v>
      </c>
      <c r="E197" s="142" t="s">
        <v>193</v>
      </c>
      <c r="F197" s="143" t="s">
        <v>118</v>
      </c>
      <c r="G197" s="135">
        <v>6644.9378099999994</v>
      </c>
      <c r="H197" s="135">
        <v>3624.6895499999996</v>
      </c>
      <c r="I197" s="136">
        <v>0.54548133536256527</v>
      </c>
    </row>
    <row r="198" spans="1:9" ht="31.5" x14ac:dyDescent="0.25">
      <c r="A198" s="134" t="s">
        <v>124</v>
      </c>
      <c r="B198" s="140">
        <v>907</v>
      </c>
      <c r="C198" s="141">
        <v>7</v>
      </c>
      <c r="D198" s="141">
        <v>3</v>
      </c>
      <c r="E198" s="142" t="s">
        <v>193</v>
      </c>
      <c r="F198" s="143" t="s">
        <v>125</v>
      </c>
      <c r="G198" s="135">
        <v>6577.2642999999998</v>
      </c>
      <c r="H198" s="135">
        <v>3582.8660399999999</v>
      </c>
      <c r="I198" s="136">
        <v>0.54473499567289707</v>
      </c>
    </row>
    <row r="199" spans="1:9" x14ac:dyDescent="0.25">
      <c r="A199" s="134" t="s">
        <v>136</v>
      </c>
      <c r="B199" s="140">
        <v>907</v>
      </c>
      <c r="C199" s="141">
        <v>7</v>
      </c>
      <c r="D199" s="141">
        <v>3</v>
      </c>
      <c r="E199" s="142" t="s">
        <v>193</v>
      </c>
      <c r="F199" s="143" t="s">
        <v>137</v>
      </c>
      <c r="G199" s="135">
        <v>67.673509999999993</v>
      </c>
      <c r="H199" s="135">
        <v>41.823509999999999</v>
      </c>
      <c r="I199" s="136">
        <v>0.61801892646029455</v>
      </c>
    </row>
    <row r="200" spans="1:9" ht="31.5" x14ac:dyDescent="0.25">
      <c r="A200" s="134" t="s">
        <v>146</v>
      </c>
      <c r="B200" s="140">
        <v>907</v>
      </c>
      <c r="C200" s="141">
        <v>7</v>
      </c>
      <c r="D200" s="141">
        <v>3</v>
      </c>
      <c r="E200" s="142" t="s">
        <v>195</v>
      </c>
      <c r="F200" s="143" t="s">
        <v>118</v>
      </c>
      <c r="G200" s="135">
        <v>182.16</v>
      </c>
      <c r="H200" s="135">
        <v>175.7</v>
      </c>
      <c r="I200" s="136">
        <v>0.96453667105841023</v>
      </c>
    </row>
    <row r="201" spans="1:9" ht="31.5" x14ac:dyDescent="0.25">
      <c r="A201" s="134" t="s">
        <v>124</v>
      </c>
      <c r="B201" s="140">
        <v>907</v>
      </c>
      <c r="C201" s="141">
        <v>7</v>
      </c>
      <c r="D201" s="141">
        <v>3</v>
      </c>
      <c r="E201" s="142" t="s">
        <v>195</v>
      </c>
      <c r="F201" s="143" t="s">
        <v>125</v>
      </c>
      <c r="G201" s="135">
        <v>182.16</v>
      </c>
      <c r="H201" s="135">
        <v>175.7</v>
      </c>
      <c r="I201" s="136">
        <v>0.96453667105841023</v>
      </c>
    </row>
    <row r="202" spans="1:9" ht="156.75" customHeight="1" x14ac:dyDescent="0.25">
      <c r="A202" s="134" t="s">
        <v>194</v>
      </c>
      <c r="B202" s="140">
        <v>907</v>
      </c>
      <c r="C202" s="141">
        <v>7</v>
      </c>
      <c r="D202" s="141">
        <v>3</v>
      </c>
      <c r="E202" s="142" t="s">
        <v>669</v>
      </c>
      <c r="F202" s="143" t="s">
        <v>118</v>
      </c>
      <c r="G202" s="135">
        <v>52686.265920000005</v>
      </c>
      <c r="H202" s="135">
        <v>35763.150030000004</v>
      </c>
      <c r="I202" s="136">
        <v>0.67879454741210099</v>
      </c>
    </row>
    <row r="203" spans="1:9" ht="63" customHeight="1" x14ac:dyDescent="0.25">
      <c r="A203" s="134" t="s">
        <v>140</v>
      </c>
      <c r="B203" s="140">
        <v>907</v>
      </c>
      <c r="C203" s="141">
        <v>7</v>
      </c>
      <c r="D203" s="141">
        <v>3</v>
      </c>
      <c r="E203" s="142" t="s">
        <v>669</v>
      </c>
      <c r="F203" s="143" t="s">
        <v>141</v>
      </c>
      <c r="G203" s="135">
        <v>52686.265920000005</v>
      </c>
      <c r="H203" s="135">
        <v>35763.150030000004</v>
      </c>
      <c r="I203" s="136">
        <v>0.67879454741210099</v>
      </c>
    </row>
    <row r="204" spans="1:9" ht="47.25" x14ac:dyDescent="0.25">
      <c r="A204" s="134" t="s">
        <v>693</v>
      </c>
      <c r="B204" s="140">
        <v>907</v>
      </c>
      <c r="C204" s="141">
        <v>7</v>
      </c>
      <c r="D204" s="141">
        <v>3</v>
      </c>
      <c r="E204" s="142" t="s">
        <v>248</v>
      </c>
      <c r="F204" s="143" t="s">
        <v>118</v>
      </c>
      <c r="G204" s="135">
        <v>39</v>
      </c>
      <c r="H204" s="135">
        <v>39</v>
      </c>
      <c r="I204" s="136">
        <v>1</v>
      </c>
    </row>
    <row r="205" spans="1:9" ht="63" x14ac:dyDescent="0.25">
      <c r="A205" s="134" t="s">
        <v>707</v>
      </c>
      <c r="B205" s="140">
        <v>907</v>
      </c>
      <c r="C205" s="141">
        <v>7</v>
      </c>
      <c r="D205" s="141">
        <v>3</v>
      </c>
      <c r="E205" s="142" t="s">
        <v>265</v>
      </c>
      <c r="F205" s="143" t="s">
        <v>118</v>
      </c>
      <c r="G205" s="135">
        <v>39</v>
      </c>
      <c r="H205" s="135">
        <v>39</v>
      </c>
      <c r="I205" s="136">
        <v>1</v>
      </c>
    </row>
    <row r="206" spans="1:9" ht="47.25" x14ac:dyDescent="0.25">
      <c r="A206" s="134" t="s">
        <v>266</v>
      </c>
      <c r="B206" s="140">
        <v>907</v>
      </c>
      <c r="C206" s="141">
        <v>7</v>
      </c>
      <c r="D206" s="141">
        <v>3</v>
      </c>
      <c r="E206" s="142" t="s">
        <v>267</v>
      </c>
      <c r="F206" s="143" t="s">
        <v>118</v>
      </c>
      <c r="G206" s="135">
        <v>39</v>
      </c>
      <c r="H206" s="135">
        <v>39</v>
      </c>
      <c r="I206" s="136">
        <v>1</v>
      </c>
    </row>
    <row r="207" spans="1:9" ht="63" x14ac:dyDescent="0.25">
      <c r="A207" s="134" t="s">
        <v>205</v>
      </c>
      <c r="B207" s="140">
        <v>907</v>
      </c>
      <c r="C207" s="141">
        <v>7</v>
      </c>
      <c r="D207" s="141">
        <v>3</v>
      </c>
      <c r="E207" s="142" t="s">
        <v>268</v>
      </c>
      <c r="F207" s="143" t="s">
        <v>118</v>
      </c>
      <c r="G207" s="135">
        <v>39</v>
      </c>
      <c r="H207" s="135">
        <v>39</v>
      </c>
      <c r="I207" s="136">
        <v>1</v>
      </c>
    </row>
    <row r="208" spans="1:9" ht="31.5" x14ac:dyDescent="0.25">
      <c r="A208" s="134" t="s">
        <v>124</v>
      </c>
      <c r="B208" s="140">
        <v>907</v>
      </c>
      <c r="C208" s="141">
        <v>7</v>
      </c>
      <c r="D208" s="141">
        <v>3</v>
      </c>
      <c r="E208" s="142" t="s">
        <v>268</v>
      </c>
      <c r="F208" s="143" t="s">
        <v>125</v>
      </c>
      <c r="G208" s="135">
        <v>39</v>
      </c>
      <c r="H208" s="135">
        <v>39</v>
      </c>
      <c r="I208" s="136">
        <v>1</v>
      </c>
    </row>
    <row r="209" spans="1:9" ht="31.5" x14ac:dyDescent="0.25">
      <c r="A209" s="134" t="s">
        <v>133</v>
      </c>
      <c r="B209" s="140">
        <v>907</v>
      </c>
      <c r="C209" s="141">
        <v>7</v>
      </c>
      <c r="D209" s="141">
        <v>5</v>
      </c>
      <c r="E209" s="142" t="s">
        <v>118</v>
      </c>
      <c r="F209" s="143" t="s">
        <v>118</v>
      </c>
      <c r="G209" s="135">
        <v>303.39699999999999</v>
      </c>
      <c r="H209" s="135">
        <v>189.55</v>
      </c>
      <c r="I209" s="136">
        <v>0.62475897915931933</v>
      </c>
    </row>
    <row r="210" spans="1:9" ht="31.5" x14ac:dyDescent="0.25">
      <c r="A210" s="134" t="s">
        <v>656</v>
      </c>
      <c r="B210" s="140">
        <v>907</v>
      </c>
      <c r="C210" s="141">
        <v>7</v>
      </c>
      <c r="D210" s="141">
        <v>5</v>
      </c>
      <c r="E210" s="142" t="s">
        <v>117</v>
      </c>
      <c r="F210" s="143" t="s">
        <v>118</v>
      </c>
      <c r="G210" s="135">
        <v>303.39699999999999</v>
      </c>
      <c r="H210" s="135">
        <v>189.55</v>
      </c>
      <c r="I210" s="136">
        <v>0.62475897915931933</v>
      </c>
    </row>
    <row r="211" spans="1:9" ht="31.5" x14ac:dyDescent="0.25">
      <c r="A211" s="134" t="s">
        <v>657</v>
      </c>
      <c r="B211" s="140">
        <v>907</v>
      </c>
      <c r="C211" s="141">
        <v>7</v>
      </c>
      <c r="D211" s="141">
        <v>5</v>
      </c>
      <c r="E211" s="142" t="s">
        <v>119</v>
      </c>
      <c r="F211" s="143" t="s">
        <v>118</v>
      </c>
      <c r="G211" s="135">
        <v>288.947</v>
      </c>
      <c r="H211" s="135">
        <v>189.55</v>
      </c>
      <c r="I211" s="136">
        <v>0.65600265792688628</v>
      </c>
    </row>
    <row r="212" spans="1:9" ht="31.5" x14ac:dyDescent="0.25">
      <c r="A212" s="134" t="s">
        <v>120</v>
      </c>
      <c r="B212" s="140">
        <v>907</v>
      </c>
      <c r="C212" s="141">
        <v>7</v>
      </c>
      <c r="D212" s="141">
        <v>5</v>
      </c>
      <c r="E212" s="142" t="s">
        <v>121</v>
      </c>
      <c r="F212" s="143" t="s">
        <v>118</v>
      </c>
      <c r="G212" s="135">
        <v>98.66</v>
      </c>
      <c r="H212" s="135">
        <v>68.67</v>
      </c>
      <c r="I212" s="136">
        <v>0.69602675856476792</v>
      </c>
    </row>
    <row r="213" spans="1:9" ht="31.5" x14ac:dyDescent="0.25">
      <c r="A213" s="134" t="s">
        <v>131</v>
      </c>
      <c r="B213" s="140">
        <v>907</v>
      </c>
      <c r="C213" s="141">
        <v>7</v>
      </c>
      <c r="D213" s="141">
        <v>5</v>
      </c>
      <c r="E213" s="142" t="s">
        <v>132</v>
      </c>
      <c r="F213" s="143" t="s">
        <v>118</v>
      </c>
      <c r="G213" s="135">
        <v>98.66</v>
      </c>
      <c r="H213" s="135">
        <v>68.67</v>
      </c>
      <c r="I213" s="136">
        <v>0.69602675856476792</v>
      </c>
    </row>
    <row r="214" spans="1:9" ht="31.5" x14ac:dyDescent="0.25">
      <c r="A214" s="134" t="s">
        <v>124</v>
      </c>
      <c r="B214" s="140">
        <v>907</v>
      </c>
      <c r="C214" s="141">
        <v>7</v>
      </c>
      <c r="D214" s="141">
        <v>5</v>
      </c>
      <c r="E214" s="142" t="s">
        <v>132</v>
      </c>
      <c r="F214" s="143" t="s">
        <v>125</v>
      </c>
      <c r="G214" s="135">
        <v>98.66</v>
      </c>
      <c r="H214" s="135">
        <v>68.67</v>
      </c>
      <c r="I214" s="136">
        <v>0.69602675856476792</v>
      </c>
    </row>
    <row r="215" spans="1:9" ht="31.5" x14ac:dyDescent="0.25">
      <c r="A215" s="134" t="s">
        <v>148</v>
      </c>
      <c r="B215" s="140">
        <v>907</v>
      </c>
      <c r="C215" s="141">
        <v>7</v>
      </c>
      <c r="D215" s="141">
        <v>5</v>
      </c>
      <c r="E215" s="142" t="s">
        <v>149</v>
      </c>
      <c r="F215" s="143" t="s">
        <v>118</v>
      </c>
      <c r="G215" s="135">
        <v>183.48500000000001</v>
      </c>
      <c r="H215" s="135">
        <v>120.88</v>
      </c>
      <c r="I215" s="136">
        <v>0.65880044690301665</v>
      </c>
    </row>
    <row r="216" spans="1:9" ht="31.5" x14ac:dyDescent="0.25">
      <c r="A216" s="134" t="s">
        <v>131</v>
      </c>
      <c r="B216" s="140">
        <v>907</v>
      </c>
      <c r="C216" s="141">
        <v>7</v>
      </c>
      <c r="D216" s="141">
        <v>5</v>
      </c>
      <c r="E216" s="142" t="s">
        <v>162</v>
      </c>
      <c r="F216" s="143" t="s">
        <v>118</v>
      </c>
      <c r="G216" s="135">
        <v>183.48500000000001</v>
      </c>
      <c r="H216" s="135">
        <v>120.88</v>
      </c>
      <c r="I216" s="136">
        <v>0.65880044690301665</v>
      </c>
    </row>
    <row r="217" spans="1:9" ht="31.5" x14ac:dyDescent="0.25">
      <c r="A217" s="134" t="s">
        <v>124</v>
      </c>
      <c r="B217" s="140">
        <v>907</v>
      </c>
      <c r="C217" s="141">
        <v>7</v>
      </c>
      <c r="D217" s="141">
        <v>5</v>
      </c>
      <c r="E217" s="142" t="s">
        <v>162</v>
      </c>
      <c r="F217" s="143" t="s">
        <v>125</v>
      </c>
      <c r="G217" s="135">
        <v>183.48500000000001</v>
      </c>
      <c r="H217" s="135">
        <v>120.88</v>
      </c>
      <c r="I217" s="136">
        <v>0.65880044690301665</v>
      </c>
    </row>
    <row r="218" spans="1:9" ht="31.5" x14ac:dyDescent="0.25">
      <c r="A218" s="134" t="s">
        <v>187</v>
      </c>
      <c r="B218" s="140">
        <v>907</v>
      </c>
      <c r="C218" s="141">
        <v>7</v>
      </c>
      <c r="D218" s="141">
        <v>5</v>
      </c>
      <c r="E218" s="142" t="s">
        <v>188</v>
      </c>
      <c r="F218" s="143" t="s">
        <v>118</v>
      </c>
      <c r="G218" s="135">
        <v>6.8019999999999996</v>
      </c>
      <c r="H218" s="135">
        <v>0</v>
      </c>
      <c r="I218" s="136">
        <v>0</v>
      </c>
    </row>
    <row r="219" spans="1:9" ht="31.5" x14ac:dyDescent="0.25">
      <c r="A219" s="134" t="s">
        <v>131</v>
      </c>
      <c r="B219" s="140">
        <v>907</v>
      </c>
      <c r="C219" s="141">
        <v>7</v>
      </c>
      <c r="D219" s="141">
        <v>5</v>
      </c>
      <c r="E219" s="142" t="s">
        <v>192</v>
      </c>
      <c r="F219" s="143" t="s">
        <v>118</v>
      </c>
      <c r="G219" s="135">
        <v>6.8019999999999996</v>
      </c>
      <c r="H219" s="135">
        <v>0</v>
      </c>
      <c r="I219" s="136">
        <v>0</v>
      </c>
    </row>
    <row r="220" spans="1:9" ht="31.5" x14ac:dyDescent="0.25">
      <c r="A220" s="134" t="s">
        <v>124</v>
      </c>
      <c r="B220" s="140">
        <v>907</v>
      </c>
      <c r="C220" s="141">
        <v>7</v>
      </c>
      <c r="D220" s="141">
        <v>5</v>
      </c>
      <c r="E220" s="142" t="s">
        <v>192</v>
      </c>
      <c r="F220" s="143" t="s">
        <v>125</v>
      </c>
      <c r="G220" s="135">
        <v>6.8019999999999996</v>
      </c>
      <c r="H220" s="135">
        <v>0</v>
      </c>
      <c r="I220" s="136">
        <v>0</v>
      </c>
    </row>
    <row r="221" spans="1:9" ht="47.25" x14ac:dyDescent="0.25">
      <c r="A221" s="134" t="s">
        <v>674</v>
      </c>
      <c r="B221" s="140">
        <v>907</v>
      </c>
      <c r="C221" s="141">
        <v>7</v>
      </c>
      <c r="D221" s="141">
        <v>5</v>
      </c>
      <c r="E221" s="142" t="s">
        <v>196</v>
      </c>
      <c r="F221" s="143" t="s">
        <v>118</v>
      </c>
      <c r="G221" s="135">
        <v>14.45</v>
      </c>
      <c r="H221" s="135">
        <v>0</v>
      </c>
      <c r="I221" s="136">
        <v>0</v>
      </c>
    </row>
    <row r="222" spans="1:9" ht="31.5" x14ac:dyDescent="0.25">
      <c r="A222" s="134" t="s">
        <v>197</v>
      </c>
      <c r="B222" s="140">
        <v>907</v>
      </c>
      <c r="C222" s="141">
        <v>7</v>
      </c>
      <c r="D222" s="141">
        <v>5</v>
      </c>
      <c r="E222" s="142" t="s">
        <v>198</v>
      </c>
      <c r="F222" s="143" t="s">
        <v>118</v>
      </c>
      <c r="G222" s="135">
        <v>14.45</v>
      </c>
      <c r="H222" s="135">
        <v>0</v>
      </c>
      <c r="I222" s="136">
        <v>0</v>
      </c>
    </row>
    <row r="223" spans="1:9" ht="31.5" x14ac:dyDescent="0.25">
      <c r="A223" s="134" t="s">
        <v>131</v>
      </c>
      <c r="B223" s="140">
        <v>907</v>
      </c>
      <c r="C223" s="141">
        <v>7</v>
      </c>
      <c r="D223" s="141">
        <v>5</v>
      </c>
      <c r="E223" s="142" t="s">
        <v>675</v>
      </c>
      <c r="F223" s="143" t="s">
        <v>118</v>
      </c>
      <c r="G223" s="135">
        <v>14.45</v>
      </c>
      <c r="H223" s="135">
        <v>0</v>
      </c>
      <c r="I223" s="136">
        <v>0</v>
      </c>
    </row>
    <row r="224" spans="1:9" ht="31.5" x14ac:dyDescent="0.25">
      <c r="A224" s="134" t="s">
        <v>124</v>
      </c>
      <c r="B224" s="140">
        <v>907</v>
      </c>
      <c r="C224" s="141">
        <v>7</v>
      </c>
      <c r="D224" s="141">
        <v>5</v>
      </c>
      <c r="E224" s="142" t="s">
        <v>675</v>
      </c>
      <c r="F224" s="143" t="s">
        <v>125</v>
      </c>
      <c r="G224" s="135">
        <v>14.45</v>
      </c>
      <c r="H224" s="135">
        <v>0</v>
      </c>
      <c r="I224" s="136">
        <v>0</v>
      </c>
    </row>
    <row r="225" spans="1:9" x14ac:dyDescent="0.25">
      <c r="A225" s="134" t="s">
        <v>214</v>
      </c>
      <c r="B225" s="140">
        <v>907</v>
      </c>
      <c r="C225" s="141">
        <v>7</v>
      </c>
      <c r="D225" s="141">
        <v>7</v>
      </c>
      <c r="E225" s="142" t="s">
        <v>118</v>
      </c>
      <c r="F225" s="143" t="s">
        <v>118</v>
      </c>
      <c r="G225" s="135">
        <v>2838.4110000000001</v>
      </c>
      <c r="H225" s="135">
        <v>2811.9474300000002</v>
      </c>
      <c r="I225" s="136">
        <v>0.9906766250553567</v>
      </c>
    </row>
    <row r="226" spans="1:9" ht="31.5" x14ac:dyDescent="0.25">
      <c r="A226" s="134" t="s">
        <v>656</v>
      </c>
      <c r="B226" s="140">
        <v>907</v>
      </c>
      <c r="C226" s="141">
        <v>7</v>
      </c>
      <c r="D226" s="141">
        <v>7</v>
      </c>
      <c r="E226" s="142" t="s">
        <v>117</v>
      </c>
      <c r="F226" s="143" t="s">
        <v>118</v>
      </c>
      <c r="G226" s="135">
        <v>2838.4110000000001</v>
      </c>
      <c r="H226" s="135">
        <v>2811.9474300000002</v>
      </c>
      <c r="I226" s="136">
        <v>0.9906766250553567</v>
      </c>
    </row>
    <row r="227" spans="1:9" ht="47.25" x14ac:dyDescent="0.25">
      <c r="A227" s="134" t="s">
        <v>674</v>
      </c>
      <c r="B227" s="140">
        <v>907</v>
      </c>
      <c r="C227" s="141">
        <v>7</v>
      </c>
      <c r="D227" s="141">
        <v>7</v>
      </c>
      <c r="E227" s="142" t="s">
        <v>196</v>
      </c>
      <c r="F227" s="143" t="s">
        <v>118</v>
      </c>
      <c r="G227" s="135">
        <v>2838.4110000000001</v>
      </c>
      <c r="H227" s="135">
        <v>2811.9474300000002</v>
      </c>
      <c r="I227" s="136">
        <v>0.9906766250553567</v>
      </c>
    </row>
    <row r="228" spans="1:9" ht="31.5" x14ac:dyDescent="0.25">
      <c r="A228" s="134" t="s">
        <v>211</v>
      </c>
      <c r="B228" s="140">
        <v>907</v>
      </c>
      <c r="C228" s="141">
        <v>7</v>
      </c>
      <c r="D228" s="141">
        <v>7</v>
      </c>
      <c r="E228" s="142" t="s">
        <v>212</v>
      </c>
      <c r="F228" s="143" t="s">
        <v>118</v>
      </c>
      <c r="G228" s="135">
        <v>2838.4110000000001</v>
      </c>
      <c r="H228" s="135">
        <v>2811.9474300000002</v>
      </c>
      <c r="I228" s="136">
        <v>0.9906766250553567</v>
      </c>
    </row>
    <row r="229" spans="1:9" ht="31.5" x14ac:dyDescent="0.25">
      <c r="A229" s="134" t="s">
        <v>129</v>
      </c>
      <c r="B229" s="140">
        <v>907</v>
      </c>
      <c r="C229" s="141">
        <v>7</v>
      </c>
      <c r="D229" s="141">
        <v>7</v>
      </c>
      <c r="E229" s="142" t="s">
        <v>213</v>
      </c>
      <c r="F229" s="143" t="s">
        <v>118</v>
      </c>
      <c r="G229" s="135">
        <v>408.411</v>
      </c>
      <c r="H229" s="135">
        <v>381.94743</v>
      </c>
      <c r="I229" s="136">
        <v>0.93520358168609563</v>
      </c>
    </row>
    <row r="230" spans="1:9" ht="31.5" x14ac:dyDescent="0.25">
      <c r="A230" s="134" t="s">
        <v>124</v>
      </c>
      <c r="B230" s="140">
        <v>907</v>
      </c>
      <c r="C230" s="141">
        <v>7</v>
      </c>
      <c r="D230" s="141">
        <v>7</v>
      </c>
      <c r="E230" s="142" t="s">
        <v>213</v>
      </c>
      <c r="F230" s="143" t="s">
        <v>125</v>
      </c>
      <c r="G230" s="135">
        <v>408.411</v>
      </c>
      <c r="H230" s="135">
        <v>381.94743</v>
      </c>
      <c r="I230" s="136">
        <v>0.93520358168609563</v>
      </c>
    </row>
    <row r="231" spans="1:9" ht="16.5" customHeight="1" x14ac:dyDescent="0.25">
      <c r="A231" s="134" t="s">
        <v>215</v>
      </c>
      <c r="B231" s="140">
        <v>907</v>
      </c>
      <c r="C231" s="141">
        <v>7</v>
      </c>
      <c r="D231" s="141">
        <v>7</v>
      </c>
      <c r="E231" s="142" t="s">
        <v>216</v>
      </c>
      <c r="F231" s="143" t="s">
        <v>118</v>
      </c>
      <c r="G231" s="135">
        <v>2430</v>
      </c>
      <c r="H231" s="135">
        <v>2430</v>
      </c>
      <c r="I231" s="136">
        <v>1</v>
      </c>
    </row>
    <row r="232" spans="1:9" ht="31.5" x14ac:dyDescent="0.25">
      <c r="A232" s="134" t="s">
        <v>124</v>
      </c>
      <c r="B232" s="140">
        <v>907</v>
      </c>
      <c r="C232" s="141">
        <v>7</v>
      </c>
      <c r="D232" s="141">
        <v>7</v>
      </c>
      <c r="E232" s="142" t="s">
        <v>216</v>
      </c>
      <c r="F232" s="143" t="s">
        <v>125</v>
      </c>
      <c r="G232" s="135">
        <v>2430</v>
      </c>
      <c r="H232" s="135">
        <v>2430</v>
      </c>
      <c r="I232" s="136">
        <v>1</v>
      </c>
    </row>
    <row r="233" spans="1:9" x14ac:dyDescent="0.25">
      <c r="A233" s="134" t="s">
        <v>201</v>
      </c>
      <c r="B233" s="140">
        <v>907</v>
      </c>
      <c r="C233" s="141">
        <v>7</v>
      </c>
      <c r="D233" s="141">
        <v>9</v>
      </c>
      <c r="E233" s="142" t="s">
        <v>118</v>
      </c>
      <c r="F233" s="143" t="s">
        <v>118</v>
      </c>
      <c r="G233" s="135">
        <v>19297.85727</v>
      </c>
      <c r="H233" s="135">
        <v>13530.414490000001</v>
      </c>
      <c r="I233" s="136">
        <v>0.70113558726719716</v>
      </c>
    </row>
    <row r="234" spans="1:9" ht="31.5" x14ac:dyDescent="0.25">
      <c r="A234" s="134" t="s">
        <v>656</v>
      </c>
      <c r="B234" s="140">
        <v>907</v>
      </c>
      <c r="C234" s="141">
        <v>7</v>
      </c>
      <c r="D234" s="141">
        <v>9</v>
      </c>
      <c r="E234" s="142" t="s">
        <v>117</v>
      </c>
      <c r="F234" s="143" t="s">
        <v>118</v>
      </c>
      <c r="G234" s="135">
        <v>19244.807270000001</v>
      </c>
      <c r="H234" s="135">
        <v>13530.414490000001</v>
      </c>
      <c r="I234" s="136">
        <v>0.70306832903918193</v>
      </c>
    </row>
    <row r="235" spans="1:9" ht="47.25" x14ac:dyDescent="0.25">
      <c r="A235" s="134" t="s">
        <v>674</v>
      </c>
      <c r="B235" s="140">
        <v>907</v>
      </c>
      <c r="C235" s="141">
        <v>7</v>
      </c>
      <c r="D235" s="141">
        <v>9</v>
      </c>
      <c r="E235" s="142" t="s">
        <v>196</v>
      </c>
      <c r="F235" s="143" t="s">
        <v>118</v>
      </c>
      <c r="G235" s="135">
        <v>19244.807270000001</v>
      </c>
      <c r="H235" s="135">
        <v>13530.414490000001</v>
      </c>
      <c r="I235" s="136">
        <v>0.70306832903918193</v>
      </c>
    </row>
    <row r="236" spans="1:9" ht="31.5" x14ac:dyDescent="0.25">
      <c r="A236" s="134" t="s">
        <v>197</v>
      </c>
      <c r="B236" s="140">
        <v>907</v>
      </c>
      <c r="C236" s="141">
        <v>7</v>
      </c>
      <c r="D236" s="141">
        <v>9</v>
      </c>
      <c r="E236" s="142" t="s">
        <v>198</v>
      </c>
      <c r="F236" s="143" t="s">
        <v>118</v>
      </c>
      <c r="G236" s="135">
        <v>17824.807270000001</v>
      </c>
      <c r="H236" s="135">
        <v>12293.4455</v>
      </c>
      <c r="I236" s="136">
        <v>0.68968181892717884</v>
      </c>
    </row>
    <row r="237" spans="1:9" ht="31.5" x14ac:dyDescent="0.25">
      <c r="A237" s="134" t="s">
        <v>199</v>
      </c>
      <c r="B237" s="140">
        <v>907</v>
      </c>
      <c r="C237" s="141">
        <v>7</v>
      </c>
      <c r="D237" s="141">
        <v>9</v>
      </c>
      <c r="E237" s="142" t="s">
        <v>200</v>
      </c>
      <c r="F237" s="143" t="s">
        <v>118</v>
      </c>
      <c r="G237" s="135">
        <v>715.31227000000001</v>
      </c>
      <c r="H237" s="135">
        <v>353.92927000000003</v>
      </c>
      <c r="I237" s="136">
        <v>0.49478987687433351</v>
      </c>
    </row>
    <row r="238" spans="1:9" ht="31.5" x14ac:dyDescent="0.25">
      <c r="A238" s="134" t="s">
        <v>124</v>
      </c>
      <c r="B238" s="140">
        <v>907</v>
      </c>
      <c r="C238" s="141">
        <v>7</v>
      </c>
      <c r="D238" s="141">
        <v>9</v>
      </c>
      <c r="E238" s="142" t="s">
        <v>200</v>
      </c>
      <c r="F238" s="143" t="s">
        <v>125</v>
      </c>
      <c r="G238" s="135">
        <v>712.58299999999997</v>
      </c>
      <c r="H238" s="135">
        <v>352.5</v>
      </c>
      <c r="I238" s="136">
        <v>0.49467921631585371</v>
      </c>
    </row>
    <row r="239" spans="1:9" x14ac:dyDescent="0.25">
      <c r="A239" s="134" t="s">
        <v>136</v>
      </c>
      <c r="B239" s="140">
        <v>907</v>
      </c>
      <c r="C239" s="141">
        <v>7</v>
      </c>
      <c r="D239" s="141">
        <v>9</v>
      </c>
      <c r="E239" s="142" t="s">
        <v>200</v>
      </c>
      <c r="F239" s="143" t="s">
        <v>137</v>
      </c>
      <c r="G239" s="135">
        <v>2.7292700000000001</v>
      </c>
      <c r="H239" s="135">
        <v>1.42927</v>
      </c>
      <c r="I239" s="136">
        <v>0.52368215676719421</v>
      </c>
    </row>
    <row r="240" spans="1:9" ht="14.25" customHeight="1" x14ac:dyDescent="0.25">
      <c r="A240" s="134" t="s">
        <v>134</v>
      </c>
      <c r="B240" s="140">
        <v>907</v>
      </c>
      <c r="C240" s="141">
        <v>7</v>
      </c>
      <c r="D240" s="141">
        <v>9</v>
      </c>
      <c r="E240" s="142" t="s">
        <v>202</v>
      </c>
      <c r="F240" s="143" t="s">
        <v>118</v>
      </c>
      <c r="G240" s="135">
        <v>149.51</v>
      </c>
      <c r="H240" s="135">
        <v>24</v>
      </c>
      <c r="I240" s="136">
        <v>0.16052437964015784</v>
      </c>
    </row>
    <row r="241" spans="1:9" ht="31.5" x14ac:dyDescent="0.25">
      <c r="A241" s="134" t="s">
        <v>124</v>
      </c>
      <c r="B241" s="140">
        <v>907</v>
      </c>
      <c r="C241" s="141">
        <v>7</v>
      </c>
      <c r="D241" s="141">
        <v>9</v>
      </c>
      <c r="E241" s="142" t="s">
        <v>202</v>
      </c>
      <c r="F241" s="143" t="s">
        <v>125</v>
      </c>
      <c r="G241" s="135">
        <v>149.51</v>
      </c>
      <c r="H241" s="135">
        <v>24</v>
      </c>
      <c r="I241" s="136">
        <v>0.16052437964015784</v>
      </c>
    </row>
    <row r="242" spans="1:9" ht="157.5" customHeight="1" x14ac:dyDescent="0.25">
      <c r="A242" s="134" t="s">
        <v>194</v>
      </c>
      <c r="B242" s="140">
        <v>907</v>
      </c>
      <c r="C242" s="141">
        <v>7</v>
      </c>
      <c r="D242" s="141">
        <v>9</v>
      </c>
      <c r="E242" s="142" t="s">
        <v>676</v>
      </c>
      <c r="F242" s="143" t="s">
        <v>118</v>
      </c>
      <c r="G242" s="135">
        <v>16959.985000000001</v>
      </c>
      <c r="H242" s="135">
        <v>11915.516230000001</v>
      </c>
      <c r="I242" s="136">
        <v>0.7025664368217307</v>
      </c>
    </row>
    <row r="243" spans="1:9" ht="63" customHeight="1" x14ac:dyDescent="0.25">
      <c r="A243" s="134" t="s">
        <v>140</v>
      </c>
      <c r="B243" s="140">
        <v>907</v>
      </c>
      <c r="C243" s="141">
        <v>7</v>
      </c>
      <c r="D243" s="141">
        <v>9</v>
      </c>
      <c r="E243" s="142" t="s">
        <v>676</v>
      </c>
      <c r="F243" s="143" t="s">
        <v>141</v>
      </c>
      <c r="G243" s="135">
        <v>16959.985000000001</v>
      </c>
      <c r="H243" s="135">
        <v>11915.516230000001</v>
      </c>
      <c r="I243" s="136">
        <v>0.7025664368217307</v>
      </c>
    </row>
    <row r="244" spans="1:9" s="62" customFormat="1" ht="31.5" x14ac:dyDescent="0.25">
      <c r="A244" s="134" t="s">
        <v>203</v>
      </c>
      <c r="B244" s="140">
        <v>907</v>
      </c>
      <c r="C244" s="141">
        <v>7</v>
      </c>
      <c r="D244" s="141">
        <v>9</v>
      </c>
      <c r="E244" s="142" t="s">
        <v>204</v>
      </c>
      <c r="F244" s="143" t="s">
        <v>118</v>
      </c>
      <c r="G244" s="135">
        <v>10</v>
      </c>
      <c r="H244" s="135">
        <v>0</v>
      </c>
      <c r="I244" s="136">
        <v>0</v>
      </c>
    </row>
    <row r="245" spans="1:9" ht="63" x14ac:dyDescent="0.25">
      <c r="A245" s="134" t="s">
        <v>205</v>
      </c>
      <c r="B245" s="140">
        <v>907</v>
      </c>
      <c r="C245" s="141">
        <v>7</v>
      </c>
      <c r="D245" s="141">
        <v>9</v>
      </c>
      <c r="E245" s="142" t="s">
        <v>206</v>
      </c>
      <c r="F245" s="143" t="s">
        <v>118</v>
      </c>
      <c r="G245" s="135">
        <v>10</v>
      </c>
      <c r="H245" s="135">
        <v>0</v>
      </c>
      <c r="I245" s="136">
        <v>0</v>
      </c>
    </row>
    <row r="246" spans="1:9" ht="31.5" x14ac:dyDescent="0.25">
      <c r="A246" s="134" t="s">
        <v>124</v>
      </c>
      <c r="B246" s="140">
        <v>907</v>
      </c>
      <c r="C246" s="141">
        <v>7</v>
      </c>
      <c r="D246" s="141">
        <v>9</v>
      </c>
      <c r="E246" s="142" t="s">
        <v>206</v>
      </c>
      <c r="F246" s="143" t="s">
        <v>125</v>
      </c>
      <c r="G246" s="135">
        <v>10</v>
      </c>
      <c r="H246" s="135">
        <v>0</v>
      </c>
      <c r="I246" s="136">
        <v>0</v>
      </c>
    </row>
    <row r="247" spans="1:9" ht="47.25" x14ac:dyDescent="0.25">
      <c r="A247" s="134" t="s">
        <v>207</v>
      </c>
      <c r="B247" s="140">
        <v>907</v>
      </c>
      <c r="C247" s="141">
        <v>7</v>
      </c>
      <c r="D247" s="141">
        <v>9</v>
      </c>
      <c r="E247" s="142" t="s">
        <v>208</v>
      </c>
      <c r="F247" s="143" t="s">
        <v>118</v>
      </c>
      <c r="G247" s="135">
        <v>1410</v>
      </c>
      <c r="H247" s="135">
        <v>1236.9689900000001</v>
      </c>
      <c r="I247" s="136">
        <v>0.87728297163120572</v>
      </c>
    </row>
    <row r="248" spans="1:9" ht="63" x14ac:dyDescent="0.25">
      <c r="A248" s="134" t="s">
        <v>209</v>
      </c>
      <c r="B248" s="140">
        <v>907</v>
      </c>
      <c r="C248" s="141">
        <v>7</v>
      </c>
      <c r="D248" s="141">
        <v>9</v>
      </c>
      <c r="E248" s="142" t="s">
        <v>210</v>
      </c>
      <c r="F248" s="143" t="s">
        <v>118</v>
      </c>
      <c r="G248" s="135">
        <v>1410</v>
      </c>
      <c r="H248" s="135">
        <v>1236.9689900000001</v>
      </c>
      <c r="I248" s="136">
        <v>0.87728297163120572</v>
      </c>
    </row>
    <row r="249" spans="1:9" ht="31.5" x14ac:dyDescent="0.25">
      <c r="A249" s="134" t="s">
        <v>124</v>
      </c>
      <c r="B249" s="140">
        <v>907</v>
      </c>
      <c r="C249" s="141">
        <v>7</v>
      </c>
      <c r="D249" s="141">
        <v>9</v>
      </c>
      <c r="E249" s="142" t="s">
        <v>210</v>
      </c>
      <c r="F249" s="143" t="s">
        <v>125</v>
      </c>
      <c r="G249" s="135">
        <v>1380</v>
      </c>
      <c r="H249" s="135">
        <v>1227.9689900000001</v>
      </c>
      <c r="I249" s="136">
        <v>0.88983260144927534</v>
      </c>
    </row>
    <row r="250" spans="1:9" ht="17.25" customHeight="1" x14ac:dyDescent="0.25">
      <c r="A250" s="134" t="s">
        <v>142</v>
      </c>
      <c r="B250" s="140">
        <v>907</v>
      </c>
      <c r="C250" s="141">
        <v>7</v>
      </c>
      <c r="D250" s="141">
        <v>9</v>
      </c>
      <c r="E250" s="142" t="s">
        <v>210</v>
      </c>
      <c r="F250" s="143" t="s">
        <v>143</v>
      </c>
      <c r="G250" s="135">
        <v>30</v>
      </c>
      <c r="H250" s="135">
        <v>9</v>
      </c>
      <c r="I250" s="136">
        <v>0.3</v>
      </c>
    </row>
    <row r="251" spans="1:9" ht="47.25" x14ac:dyDescent="0.25">
      <c r="A251" s="134" t="s">
        <v>693</v>
      </c>
      <c r="B251" s="140">
        <v>907</v>
      </c>
      <c r="C251" s="141">
        <v>7</v>
      </c>
      <c r="D251" s="141">
        <v>9</v>
      </c>
      <c r="E251" s="142" t="s">
        <v>248</v>
      </c>
      <c r="F251" s="143" t="s">
        <v>118</v>
      </c>
      <c r="G251" s="135">
        <v>15.7</v>
      </c>
      <c r="H251" s="135">
        <v>0</v>
      </c>
      <c r="I251" s="136">
        <v>0</v>
      </c>
    </row>
    <row r="252" spans="1:9" ht="63" x14ac:dyDescent="0.25">
      <c r="A252" s="134" t="s">
        <v>707</v>
      </c>
      <c r="B252" s="140">
        <v>907</v>
      </c>
      <c r="C252" s="141">
        <v>7</v>
      </c>
      <c r="D252" s="141">
        <v>9</v>
      </c>
      <c r="E252" s="142" t="s">
        <v>265</v>
      </c>
      <c r="F252" s="143" t="s">
        <v>118</v>
      </c>
      <c r="G252" s="135">
        <v>15.7</v>
      </c>
      <c r="H252" s="135">
        <v>0</v>
      </c>
      <c r="I252" s="136">
        <v>0</v>
      </c>
    </row>
    <row r="253" spans="1:9" ht="47.25" x14ac:dyDescent="0.25">
      <c r="A253" s="134" t="s">
        <v>266</v>
      </c>
      <c r="B253" s="140">
        <v>907</v>
      </c>
      <c r="C253" s="141">
        <v>7</v>
      </c>
      <c r="D253" s="141">
        <v>9</v>
      </c>
      <c r="E253" s="142" t="s">
        <v>267</v>
      </c>
      <c r="F253" s="143" t="s">
        <v>118</v>
      </c>
      <c r="G253" s="135">
        <v>15.7</v>
      </c>
      <c r="H253" s="135">
        <v>0</v>
      </c>
      <c r="I253" s="136">
        <v>0</v>
      </c>
    </row>
    <row r="254" spans="1:9" ht="63" x14ac:dyDescent="0.25">
      <c r="A254" s="134" t="s">
        <v>205</v>
      </c>
      <c r="B254" s="140">
        <v>907</v>
      </c>
      <c r="C254" s="141">
        <v>7</v>
      </c>
      <c r="D254" s="141">
        <v>9</v>
      </c>
      <c r="E254" s="142" t="s">
        <v>268</v>
      </c>
      <c r="F254" s="143" t="s">
        <v>118</v>
      </c>
      <c r="G254" s="135">
        <v>15.7</v>
      </c>
      <c r="H254" s="135">
        <v>0</v>
      </c>
      <c r="I254" s="136">
        <v>0</v>
      </c>
    </row>
    <row r="255" spans="1:9" ht="31.5" x14ac:dyDescent="0.25">
      <c r="A255" s="134" t="s">
        <v>124</v>
      </c>
      <c r="B255" s="140">
        <v>907</v>
      </c>
      <c r="C255" s="141">
        <v>7</v>
      </c>
      <c r="D255" s="141">
        <v>9</v>
      </c>
      <c r="E255" s="142" t="s">
        <v>268</v>
      </c>
      <c r="F255" s="143" t="s">
        <v>125</v>
      </c>
      <c r="G255" s="135">
        <v>15.7</v>
      </c>
      <c r="H255" s="135">
        <v>0</v>
      </c>
      <c r="I255" s="136">
        <v>0</v>
      </c>
    </row>
    <row r="256" spans="1:9" ht="47.25" x14ac:dyDescent="0.25">
      <c r="A256" s="134" t="s">
        <v>740</v>
      </c>
      <c r="B256" s="140">
        <v>907</v>
      </c>
      <c r="C256" s="141">
        <v>7</v>
      </c>
      <c r="D256" s="141">
        <v>9</v>
      </c>
      <c r="E256" s="142" t="s">
        <v>392</v>
      </c>
      <c r="F256" s="143" t="s">
        <v>118</v>
      </c>
      <c r="G256" s="135">
        <v>37.35</v>
      </c>
      <c r="H256" s="135">
        <v>0</v>
      </c>
      <c r="I256" s="136">
        <v>0</v>
      </c>
    </row>
    <row r="257" spans="1:9" ht="43.5" customHeight="1" x14ac:dyDescent="0.25">
      <c r="A257" s="134" t="s">
        <v>741</v>
      </c>
      <c r="B257" s="140">
        <v>907</v>
      </c>
      <c r="C257" s="141">
        <v>7</v>
      </c>
      <c r="D257" s="141">
        <v>9</v>
      </c>
      <c r="E257" s="142" t="s">
        <v>393</v>
      </c>
      <c r="F257" s="143" t="s">
        <v>118</v>
      </c>
      <c r="G257" s="135">
        <v>37.35</v>
      </c>
      <c r="H257" s="135">
        <v>0</v>
      </c>
      <c r="I257" s="136">
        <v>0</v>
      </c>
    </row>
    <row r="258" spans="1:9" ht="47.25" x14ac:dyDescent="0.25">
      <c r="A258" s="134" t="s">
        <v>394</v>
      </c>
      <c r="B258" s="140">
        <v>907</v>
      </c>
      <c r="C258" s="141">
        <v>7</v>
      </c>
      <c r="D258" s="141">
        <v>9</v>
      </c>
      <c r="E258" s="142" t="s">
        <v>395</v>
      </c>
      <c r="F258" s="143" t="s">
        <v>118</v>
      </c>
      <c r="G258" s="135">
        <v>37.35</v>
      </c>
      <c r="H258" s="135">
        <v>0</v>
      </c>
      <c r="I258" s="136">
        <v>0</v>
      </c>
    </row>
    <row r="259" spans="1:9" ht="45.75" customHeight="1" x14ac:dyDescent="0.25">
      <c r="A259" s="134" t="s">
        <v>396</v>
      </c>
      <c r="B259" s="140">
        <v>907</v>
      </c>
      <c r="C259" s="141">
        <v>7</v>
      </c>
      <c r="D259" s="141">
        <v>9</v>
      </c>
      <c r="E259" s="142" t="s">
        <v>397</v>
      </c>
      <c r="F259" s="143" t="s">
        <v>118</v>
      </c>
      <c r="G259" s="135">
        <v>37.35</v>
      </c>
      <c r="H259" s="135">
        <v>0</v>
      </c>
      <c r="I259" s="136">
        <v>0</v>
      </c>
    </row>
    <row r="260" spans="1:9" ht="31.5" x14ac:dyDescent="0.25">
      <c r="A260" s="134" t="s">
        <v>124</v>
      </c>
      <c r="B260" s="140">
        <v>907</v>
      </c>
      <c r="C260" s="141">
        <v>7</v>
      </c>
      <c r="D260" s="141">
        <v>9</v>
      </c>
      <c r="E260" s="142" t="s">
        <v>397</v>
      </c>
      <c r="F260" s="143" t="s">
        <v>125</v>
      </c>
      <c r="G260" s="135">
        <v>37.35</v>
      </c>
      <c r="H260" s="135">
        <v>0</v>
      </c>
      <c r="I260" s="136">
        <v>0</v>
      </c>
    </row>
    <row r="261" spans="1:9" x14ac:dyDescent="0.25">
      <c r="A261" s="134" t="s">
        <v>560</v>
      </c>
      <c r="B261" s="140">
        <v>907</v>
      </c>
      <c r="C261" s="141">
        <v>10</v>
      </c>
      <c r="D261" s="141">
        <v>0</v>
      </c>
      <c r="E261" s="142" t="s">
        <v>118</v>
      </c>
      <c r="F261" s="143" t="s">
        <v>118</v>
      </c>
      <c r="G261" s="135">
        <v>14640.5</v>
      </c>
      <c r="H261" s="135">
        <v>8129.1710300000004</v>
      </c>
      <c r="I261" s="136">
        <v>0.55525228168436869</v>
      </c>
    </row>
    <row r="262" spans="1:9" x14ac:dyDescent="0.25">
      <c r="A262" s="134" t="s">
        <v>170</v>
      </c>
      <c r="B262" s="140">
        <v>907</v>
      </c>
      <c r="C262" s="141">
        <v>10</v>
      </c>
      <c r="D262" s="141">
        <v>4</v>
      </c>
      <c r="E262" s="142" t="s">
        <v>118</v>
      </c>
      <c r="F262" s="143" t="s">
        <v>118</v>
      </c>
      <c r="G262" s="135">
        <v>14640.5</v>
      </c>
      <c r="H262" s="135">
        <v>8129.1710300000004</v>
      </c>
      <c r="I262" s="136">
        <v>0.55525228168436869</v>
      </c>
    </row>
    <row r="263" spans="1:9" ht="30.75" customHeight="1" x14ac:dyDescent="0.25">
      <c r="A263" s="134" t="s">
        <v>656</v>
      </c>
      <c r="B263" s="140">
        <v>907</v>
      </c>
      <c r="C263" s="141">
        <v>10</v>
      </c>
      <c r="D263" s="141">
        <v>4</v>
      </c>
      <c r="E263" s="142" t="s">
        <v>117</v>
      </c>
      <c r="F263" s="143" t="s">
        <v>118</v>
      </c>
      <c r="G263" s="135">
        <v>14640.5</v>
      </c>
      <c r="H263" s="135">
        <v>8129.1710300000004</v>
      </c>
      <c r="I263" s="136">
        <v>0.55525228168436869</v>
      </c>
    </row>
    <row r="264" spans="1:9" ht="33.75" customHeight="1" x14ac:dyDescent="0.25">
      <c r="A264" s="134" t="s">
        <v>657</v>
      </c>
      <c r="B264" s="140">
        <v>907</v>
      </c>
      <c r="C264" s="141">
        <v>10</v>
      </c>
      <c r="D264" s="141">
        <v>4</v>
      </c>
      <c r="E264" s="142" t="s">
        <v>119</v>
      </c>
      <c r="F264" s="143" t="s">
        <v>118</v>
      </c>
      <c r="G264" s="135">
        <v>14640.5</v>
      </c>
      <c r="H264" s="135">
        <v>8129.1710300000004</v>
      </c>
      <c r="I264" s="136">
        <v>0.55525228168436869</v>
      </c>
    </row>
    <row r="265" spans="1:9" ht="31.5" x14ac:dyDescent="0.25">
      <c r="A265" s="134" t="s">
        <v>148</v>
      </c>
      <c r="B265" s="140">
        <v>907</v>
      </c>
      <c r="C265" s="141">
        <v>10</v>
      </c>
      <c r="D265" s="141">
        <v>4</v>
      </c>
      <c r="E265" s="142" t="s">
        <v>149</v>
      </c>
      <c r="F265" s="143" t="s">
        <v>118</v>
      </c>
      <c r="G265" s="135">
        <v>14640.5</v>
      </c>
      <c r="H265" s="135">
        <v>8129.1710300000004</v>
      </c>
      <c r="I265" s="136">
        <v>0.55525228168436869</v>
      </c>
    </row>
    <row r="266" spans="1:9" ht="44.25" customHeight="1" x14ac:dyDescent="0.25">
      <c r="A266" s="134" t="s">
        <v>168</v>
      </c>
      <c r="B266" s="140">
        <v>907</v>
      </c>
      <c r="C266" s="141">
        <v>10</v>
      </c>
      <c r="D266" s="141">
        <v>4</v>
      </c>
      <c r="E266" s="142" t="s">
        <v>169</v>
      </c>
      <c r="F266" s="143" t="s">
        <v>118</v>
      </c>
      <c r="G266" s="135">
        <v>14640.5</v>
      </c>
      <c r="H266" s="135">
        <v>8129.1710300000004</v>
      </c>
      <c r="I266" s="136">
        <v>0.55525228168436869</v>
      </c>
    </row>
    <row r="267" spans="1:9" ht="31.5" x14ac:dyDescent="0.25">
      <c r="A267" s="134" t="s">
        <v>124</v>
      </c>
      <c r="B267" s="140">
        <v>907</v>
      </c>
      <c r="C267" s="141">
        <v>10</v>
      </c>
      <c r="D267" s="141">
        <v>4</v>
      </c>
      <c r="E267" s="142" t="s">
        <v>169</v>
      </c>
      <c r="F267" s="143" t="s">
        <v>125</v>
      </c>
      <c r="G267" s="135">
        <v>14640.5</v>
      </c>
      <c r="H267" s="135">
        <v>8129.1710300000004</v>
      </c>
      <c r="I267" s="136">
        <v>0.55525228168436869</v>
      </c>
    </row>
    <row r="268" spans="1:9" x14ac:dyDescent="0.25">
      <c r="A268" s="145" t="s">
        <v>567</v>
      </c>
      <c r="B268" s="146">
        <v>910</v>
      </c>
      <c r="C268" s="147">
        <v>0</v>
      </c>
      <c r="D268" s="147">
        <v>0</v>
      </c>
      <c r="E268" s="148" t="s">
        <v>118</v>
      </c>
      <c r="F268" s="149" t="s">
        <v>118</v>
      </c>
      <c r="G268" s="138">
        <v>200073.98587999999</v>
      </c>
      <c r="H268" s="138">
        <v>153498.92061</v>
      </c>
      <c r="I268" s="139">
        <v>0.76721078922306929</v>
      </c>
    </row>
    <row r="269" spans="1:9" x14ac:dyDescent="0.25">
      <c r="A269" s="134" t="s">
        <v>552</v>
      </c>
      <c r="B269" s="140">
        <v>910</v>
      </c>
      <c r="C269" s="141">
        <v>1</v>
      </c>
      <c r="D269" s="141">
        <v>0</v>
      </c>
      <c r="E269" s="142" t="s">
        <v>118</v>
      </c>
      <c r="F269" s="143" t="s">
        <v>118</v>
      </c>
      <c r="G269" s="135">
        <v>52000.871880000006</v>
      </c>
      <c r="H269" s="135">
        <v>34469.653610000001</v>
      </c>
      <c r="I269" s="136">
        <v>0.66286683980114836</v>
      </c>
    </row>
    <row r="270" spans="1:9" ht="47.25" x14ac:dyDescent="0.25">
      <c r="A270" s="134" t="s">
        <v>295</v>
      </c>
      <c r="B270" s="140">
        <v>910</v>
      </c>
      <c r="C270" s="141">
        <v>1</v>
      </c>
      <c r="D270" s="141">
        <v>6</v>
      </c>
      <c r="E270" s="142" t="s">
        <v>118</v>
      </c>
      <c r="F270" s="143" t="s">
        <v>118</v>
      </c>
      <c r="G270" s="135">
        <v>16017.917460000001</v>
      </c>
      <c r="H270" s="135">
        <v>10146.269109999999</v>
      </c>
      <c r="I270" s="136">
        <v>0.63343247555977844</v>
      </c>
    </row>
    <row r="271" spans="1:9" ht="47.25" x14ac:dyDescent="0.25">
      <c r="A271" s="134" t="s">
        <v>716</v>
      </c>
      <c r="B271" s="140">
        <v>910</v>
      </c>
      <c r="C271" s="141">
        <v>1</v>
      </c>
      <c r="D271" s="141">
        <v>6</v>
      </c>
      <c r="E271" s="142" t="s">
        <v>289</v>
      </c>
      <c r="F271" s="143" t="s">
        <v>118</v>
      </c>
      <c r="G271" s="135">
        <v>16017.917460000001</v>
      </c>
      <c r="H271" s="135">
        <v>10146.269109999999</v>
      </c>
      <c r="I271" s="136">
        <v>0.63343247555977844</v>
      </c>
    </row>
    <row r="272" spans="1:9" ht="60" customHeight="1" x14ac:dyDescent="0.25">
      <c r="A272" s="134" t="s">
        <v>717</v>
      </c>
      <c r="B272" s="140">
        <v>910</v>
      </c>
      <c r="C272" s="141">
        <v>1</v>
      </c>
      <c r="D272" s="141">
        <v>6</v>
      </c>
      <c r="E272" s="142" t="s">
        <v>290</v>
      </c>
      <c r="F272" s="143" t="s">
        <v>118</v>
      </c>
      <c r="G272" s="135">
        <v>16017.917460000001</v>
      </c>
      <c r="H272" s="135">
        <v>10146.269109999999</v>
      </c>
      <c r="I272" s="136">
        <v>0.63343247555977844</v>
      </c>
    </row>
    <row r="273" spans="1:9" ht="75.75" customHeight="1" x14ac:dyDescent="0.25">
      <c r="A273" s="134" t="s">
        <v>291</v>
      </c>
      <c r="B273" s="140">
        <v>910</v>
      </c>
      <c r="C273" s="141">
        <v>1</v>
      </c>
      <c r="D273" s="141">
        <v>6</v>
      </c>
      <c r="E273" s="142" t="s">
        <v>292</v>
      </c>
      <c r="F273" s="143" t="s">
        <v>118</v>
      </c>
      <c r="G273" s="135">
        <v>16017.917460000001</v>
      </c>
      <c r="H273" s="135">
        <v>10146.269109999999</v>
      </c>
      <c r="I273" s="136">
        <v>0.63343247555977844</v>
      </c>
    </row>
    <row r="274" spans="1:9" ht="27.75" customHeight="1" x14ac:dyDescent="0.25">
      <c r="A274" s="134" t="s">
        <v>245</v>
      </c>
      <c r="B274" s="140">
        <v>910</v>
      </c>
      <c r="C274" s="141">
        <v>1</v>
      </c>
      <c r="D274" s="141">
        <v>6</v>
      </c>
      <c r="E274" s="142" t="s">
        <v>294</v>
      </c>
      <c r="F274" s="143" t="s">
        <v>118</v>
      </c>
      <c r="G274" s="135">
        <v>3941.0244600000001</v>
      </c>
      <c r="H274" s="135">
        <v>2157.8503999999998</v>
      </c>
      <c r="I274" s="136">
        <v>0.54753539895563097</v>
      </c>
    </row>
    <row r="275" spans="1:9" ht="63" customHeight="1" x14ac:dyDescent="0.25">
      <c r="A275" s="134" t="s">
        <v>140</v>
      </c>
      <c r="B275" s="140">
        <v>910</v>
      </c>
      <c r="C275" s="141">
        <v>1</v>
      </c>
      <c r="D275" s="141">
        <v>6</v>
      </c>
      <c r="E275" s="142" t="s">
        <v>294</v>
      </c>
      <c r="F275" s="143" t="s">
        <v>141</v>
      </c>
      <c r="G275" s="135">
        <v>1375.7644599999999</v>
      </c>
      <c r="H275" s="135">
        <v>829.17150000000004</v>
      </c>
      <c r="I275" s="136">
        <v>0.60269873521809103</v>
      </c>
    </row>
    <row r="276" spans="1:9" ht="16.5" customHeight="1" x14ac:dyDescent="0.25">
      <c r="A276" s="134" t="s">
        <v>124</v>
      </c>
      <c r="B276" s="140">
        <v>910</v>
      </c>
      <c r="C276" s="141">
        <v>1</v>
      </c>
      <c r="D276" s="141">
        <v>6</v>
      </c>
      <c r="E276" s="142" t="s">
        <v>294</v>
      </c>
      <c r="F276" s="143" t="s">
        <v>125</v>
      </c>
      <c r="G276" s="135">
        <v>2565.2600000000002</v>
      </c>
      <c r="H276" s="135">
        <v>1328.6788999999999</v>
      </c>
      <c r="I276" s="136">
        <v>0.51795096793307493</v>
      </c>
    </row>
    <row r="277" spans="1:9" ht="94.5" x14ac:dyDescent="0.25">
      <c r="A277" s="134" t="s">
        <v>718</v>
      </c>
      <c r="B277" s="140">
        <v>910</v>
      </c>
      <c r="C277" s="141">
        <v>1</v>
      </c>
      <c r="D277" s="141">
        <v>6</v>
      </c>
      <c r="E277" s="142" t="s">
        <v>719</v>
      </c>
      <c r="F277" s="143" t="s">
        <v>118</v>
      </c>
      <c r="G277" s="135">
        <v>47.8</v>
      </c>
      <c r="H277" s="135">
        <v>0</v>
      </c>
      <c r="I277" s="136">
        <v>0</v>
      </c>
    </row>
    <row r="278" spans="1:9" ht="63" customHeight="1" x14ac:dyDescent="0.25">
      <c r="A278" s="134" t="s">
        <v>140</v>
      </c>
      <c r="B278" s="140">
        <v>910</v>
      </c>
      <c r="C278" s="141">
        <v>1</v>
      </c>
      <c r="D278" s="141">
        <v>6</v>
      </c>
      <c r="E278" s="142" t="s">
        <v>719</v>
      </c>
      <c r="F278" s="143" t="s">
        <v>141</v>
      </c>
      <c r="G278" s="135">
        <v>47.8</v>
      </c>
      <c r="H278" s="135">
        <v>0</v>
      </c>
      <c r="I278" s="136">
        <v>0</v>
      </c>
    </row>
    <row r="279" spans="1:9" ht="173.25" x14ac:dyDescent="0.25">
      <c r="A279" s="134" t="s">
        <v>194</v>
      </c>
      <c r="B279" s="140">
        <v>910</v>
      </c>
      <c r="C279" s="141">
        <v>1</v>
      </c>
      <c r="D279" s="141">
        <v>6</v>
      </c>
      <c r="E279" s="142" t="s">
        <v>720</v>
      </c>
      <c r="F279" s="143" t="s">
        <v>118</v>
      </c>
      <c r="G279" s="135">
        <v>12029.093000000001</v>
      </c>
      <c r="H279" s="135">
        <v>7988.4187099999999</v>
      </c>
      <c r="I279" s="136">
        <v>0.66409152460621923</v>
      </c>
    </row>
    <row r="280" spans="1:9" ht="63" customHeight="1" x14ac:dyDescent="0.25">
      <c r="A280" s="134" t="s">
        <v>140</v>
      </c>
      <c r="B280" s="140">
        <v>910</v>
      </c>
      <c r="C280" s="141">
        <v>1</v>
      </c>
      <c r="D280" s="141">
        <v>6</v>
      </c>
      <c r="E280" s="142" t="s">
        <v>720</v>
      </c>
      <c r="F280" s="143" t="s">
        <v>141</v>
      </c>
      <c r="G280" s="135">
        <v>12029.093000000001</v>
      </c>
      <c r="H280" s="135">
        <v>7988.4187099999999</v>
      </c>
      <c r="I280" s="136">
        <v>0.66409152460621923</v>
      </c>
    </row>
    <row r="281" spans="1:9" x14ac:dyDescent="0.25">
      <c r="A281" s="134" t="s">
        <v>254</v>
      </c>
      <c r="B281" s="140">
        <v>910</v>
      </c>
      <c r="C281" s="141">
        <v>1</v>
      </c>
      <c r="D281" s="141">
        <v>13</v>
      </c>
      <c r="E281" s="142" t="s">
        <v>118</v>
      </c>
      <c r="F281" s="143" t="s">
        <v>118</v>
      </c>
      <c r="G281" s="135">
        <v>35982.954420000002</v>
      </c>
      <c r="H281" s="135">
        <v>24323.3845</v>
      </c>
      <c r="I281" s="136">
        <v>0.67596963317944248</v>
      </c>
    </row>
    <row r="282" spans="1:9" ht="47.25" x14ac:dyDescent="0.25">
      <c r="A282" s="134" t="s">
        <v>716</v>
      </c>
      <c r="B282" s="140">
        <v>910</v>
      </c>
      <c r="C282" s="141">
        <v>1</v>
      </c>
      <c r="D282" s="141">
        <v>13</v>
      </c>
      <c r="E282" s="142" t="s">
        <v>289</v>
      </c>
      <c r="F282" s="143" t="s">
        <v>118</v>
      </c>
      <c r="G282" s="135">
        <v>33792.466</v>
      </c>
      <c r="H282" s="135">
        <v>24323.3845</v>
      </c>
      <c r="I282" s="136">
        <v>0.71978720049611056</v>
      </c>
    </row>
    <row r="283" spans="1:9" ht="60" customHeight="1" x14ac:dyDescent="0.25">
      <c r="A283" s="134" t="s">
        <v>717</v>
      </c>
      <c r="B283" s="140">
        <v>910</v>
      </c>
      <c r="C283" s="141">
        <v>1</v>
      </c>
      <c r="D283" s="141">
        <v>13</v>
      </c>
      <c r="E283" s="142" t="s">
        <v>290</v>
      </c>
      <c r="F283" s="143" t="s">
        <v>118</v>
      </c>
      <c r="G283" s="135">
        <v>33792.466</v>
      </c>
      <c r="H283" s="135">
        <v>24323.3845</v>
      </c>
      <c r="I283" s="136">
        <v>0.71978720049611056</v>
      </c>
    </row>
    <row r="284" spans="1:9" ht="77.25" customHeight="1" x14ac:dyDescent="0.25">
      <c r="A284" s="134" t="s">
        <v>291</v>
      </c>
      <c r="B284" s="140">
        <v>910</v>
      </c>
      <c r="C284" s="141">
        <v>1</v>
      </c>
      <c r="D284" s="141">
        <v>13</v>
      </c>
      <c r="E284" s="142" t="s">
        <v>292</v>
      </c>
      <c r="F284" s="143" t="s">
        <v>118</v>
      </c>
      <c r="G284" s="135">
        <v>33792.466</v>
      </c>
      <c r="H284" s="135">
        <v>24323.3845</v>
      </c>
      <c r="I284" s="136">
        <v>0.71978720049611056</v>
      </c>
    </row>
    <row r="285" spans="1:9" ht="18" customHeight="1" x14ac:dyDescent="0.25">
      <c r="A285" s="134" t="s">
        <v>134</v>
      </c>
      <c r="B285" s="140">
        <v>910</v>
      </c>
      <c r="C285" s="141">
        <v>1</v>
      </c>
      <c r="D285" s="141">
        <v>13</v>
      </c>
      <c r="E285" s="142" t="s">
        <v>296</v>
      </c>
      <c r="F285" s="143" t="s">
        <v>118</v>
      </c>
      <c r="G285" s="135">
        <v>1802.335</v>
      </c>
      <c r="H285" s="135">
        <v>1116.23804</v>
      </c>
      <c r="I285" s="136">
        <v>0.61932883731381794</v>
      </c>
    </row>
    <row r="286" spans="1:9" ht="31.5" x14ac:dyDescent="0.25">
      <c r="A286" s="134" t="s">
        <v>124</v>
      </c>
      <c r="B286" s="140">
        <v>910</v>
      </c>
      <c r="C286" s="141">
        <v>1</v>
      </c>
      <c r="D286" s="141">
        <v>13</v>
      </c>
      <c r="E286" s="142" t="s">
        <v>296</v>
      </c>
      <c r="F286" s="143" t="s">
        <v>125</v>
      </c>
      <c r="G286" s="135">
        <v>1802.335</v>
      </c>
      <c r="H286" s="135">
        <v>1116.23804</v>
      </c>
      <c r="I286" s="136">
        <v>0.61932883731381794</v>
      </c>
    </row>
    <row r="287" spans="1:9" ht="155.25" customHeight="1" x14ac:dyDescent="0.25">
      <c r="A287" s="134" t="s">
        <v>194</v>
      </c>
      <c r="B287" s="140">
        <v>910</v>
      </c>
      <c r="C287" s="141">
        <v>1</v>
      </c>
      <c r="D287" s="141">
        <v>13</v>
      </c>
      <c r="E287" s="142" t="s">
        <v>720</v>
      </c>
      <c r="F287" s="143" t="s">
        <v>118</v>
      </c>
      <c r="G287" s="135">
        <v>31990.131000000001</v>
      </c>
      <c r="H287" s="135">
        <v>23207.14646</v>
      </c>
      <c r="I287" s="136">
        <v>0.72544705928212672</v>
      </c>
    </row>
    <row r="288" spans="1:9" ht="63" customHeight="1" x14ac:dyDescent="0.25">
      <c r="A288" s="134" t="s">
        <v>140</v>
      </c>
      <c r="B288" s="140">
        <v>910</v>
      </c>
      <c r="C288" s="141">
        <v>1</v>
      </c>
      <c r="D288" s="141">
        <v>13</v>
      </c>
      <c r="E288" s="142" t="s">
        <v>720</v>
      </c>
      <c r="F288" s="143" t="s">
        <v>141</v>
      </c>
      <c r="G288" s="135">
        <v>31990.131000000001</v>
      </c>
      <c r="H288" s="135">
        <v>23207.14646</v>
      </c>
      <c r="I288" s="136">
        <v>0.72544705928212672</v>
      </c>
    </row>
    <row r="289" spans="1:9" x14ac:dyDescent="0.25">
      <c r="A289" s="134" t="s">
        <v>512</v>
      </c>
      <c r="B289" s="140">
        <v>910</v>
      </c>
      <c r="C289" s="141">
        <v>1</v>
      </c>
      <c r="D289" s="141">
        <v>13</v>
      </c>
      <c r="E289" s="142" t="s">
        <v>513</v>
      </c>
      <c r="F289" s="143" t="s">
        <v>118</v>
      </c>
      <c r="G289" s="135">
        <v>2190.4884200000001</v>
      </c>
      <c r="H289" s="135">
        <v>0</v>
      </c>
      <c r="I289" s="136">
        <v>0</v>
      </c>
    </row>
    <row r="290" spans="1:9" ht="42" customHeight="1" x14ac:dyDescent="0.25">
      <c r="A290" s="134" t="s">
        <v>541</v>
      </c>
      <c r="B290" s="140">
        <v>910</v>
      </c>
      <c r="C290" s="141">
        <v>1</v>
      </c>
      <c r="D290" s="141">
        <v>13</v>
      </c>
      <c r="E290" s="142" t="s">
        <v>542</v>
      </c>
      <c r="F290" s="143" t="s">
        <v>118</v>
      </c>
      <c r="G290" s="135">
        <v>2190.4884200000001</v>
      </c>
      <c r="H290" s="135">
        <v>0</v>
      </c>
      <c r="I290" s="136">
        <v>0</v>
      </c>
    </row>
    <row r="291" spans="1:9" s="62" customFormat="1" ht="46.5" customHeight="1" x14ac:dyDescent="0.25">
      <c r="A291" s="134" t="s">
        <v>543</v>
      </c>
      <c r="B291" s="140">
        <v>910</v>
      </c>
      <c r="C291" s="141">
        <v>1</v>
      </c>
      <c r="D291" s="141">
        <v>13</v>
      </c>
      <c r="E291" s="142" t="s">
        <v>544</v>
      </c>
      <c r="F291" s="143" t="s">
        <v>118</v>
      </c>
      <c r="G291" s="135">
        <v>2190.4884200000001</v>
      </c>
      <c r="H291" s="135">
        <v>0</v>
      </c>
      <c r="I291" s="136">
        <v>0</v>
      </c>
    </row>
    <row r="292" spans="1:9" ht="62.25" customHeight="1" x14ac:dyDescent="0.25">
      <c r="A292" s="134" t="s">
        <v>545</v>
      </c>
      <c r="B292" s="140">
        <v>910</v>
      </c>
      <c r="C292" s="141">
        <v>1</v>
      </c>
      <c r="D292" s="141">
        <v>13</v>
      </c>
      <c r="E292" s="142" t="s">
        <v>546</v>
      </c>
      <c r="F292" s="143" t="s">
        <v>118</v>
      </c>
      <c r="G292" s="135">
        <v>2190.4884200000001</v>
      </c>
      <c r="H292" s="135">
        <v>0</v>
      </c>
      <c r="I292" s="136">
        <v>0</v>
      </c>
    </row>
    <row r="293" spans="1:9" x14ac:dyDescent="0.25">
      <c r="A293" s="134" t="s">
        <v>136</v>
      </c>
      <c r="B293" s="140">
        <v>910</v>
      </c>
      <c r="C293" s="141">
        <v>1</v>
      </c>
      <c r="D293" s="141">
        <v>13</v>
      </c>
      <c r="E293" s="142" t="s">
        <v>546</v>
      </c>
      <c r="F293" s="143" t="s">
        <v>137</v>
      </c>
      <c r="G293" s="135">
        <v>2190.4884200000001</v>
      </c>
      <c r="H293" s="135">
        <v>0</v>
      </c>
      <c r="I293" s="136">
        <v>0</v>
      </c>
    </row>
    <row r="294" spans="1:9" x14ac:dyDescent="0.25">
      <c r="A294" s="134" t="s">
        <v>557</v>
      </c>
      <c r="B294" s="140">
        <v>910</v>
      </c>
      <c r="C294" s="141">
        <v>7</v>
      </c>
      <c r="D294" s="141">
        <v>0</v>
      </c>
      <c r="E294" s="142" t="s">
        <v>118</v>
      </c>
      <c r="F294" s="143" t="s">
        <v>118</v>
      </c>
      <c r="G294" s="135">
        <v>68.114000000000004</v>
      </c>
      <c r="H294" s="135">
        <v>32.113999999999997</v>
      </c>
      <c r="I294" s="136">
        <v>0.471474293096867</v>
      </c>
    </row>
    <row r="295" spans="1:9" ht="30.75" customHeight="1" x14ac:dyDescent="0.25">
      <c r="A295" s="134" t="s">
        <v>133</v>
      </c>
      <c r="B295" s="140">
        <v>910</v>
      </c>
      <c r="C295" s="141">
        <v>7</v>
      </c>
      <c r="D295" s="141">
        <v>5</v>
      </c>
      <c r="E295" s="142" t="s">
        <v>118</v>
      </c>
      <c r="F295" s="143" t="s">
        <v>118</v>
      </c>
      <c r="G295" s="135">
        <v>68.114000000000004</v>
      </c>
      <c r="H295" s="135">
        <v>32.113999999999997</v>
      </c>
      <c r="I295" s="136">
        <v>0.471474293096867</v>
      </c>
    </row>
    <row r="296" spans="1:9" ht="47.25" x14ac:dyDescent="0.25">
      <c r="A296" s="134" t="s">
        <v>716</v>
      </c>
      <c r="B296" s="140">
        <v>910</v>
      </c>
      <c r="C296" s="141">
        <v>7</v>
      </c>
      <c r="D296" s="141">
        <v>5</v>
      </c>
      <c r="E296" s="142" t="s">
        <v>289</v>
      </c>
      <c r="F296" s="143" t="s">
        <v>118</v>
      </c>
      <c r="G296" s="135">
        <v>68.114000000000004</v>
      </c>
      <c r="H296" s="135">
        <v>32.113999999999997</v>
      </c>
      <c r="I296" s="136">
        <v>0.471474293096867</v>
      </c>
    </row>
    <row r="297" spans="1:9" ht="61.5" customHeight="1" x14ac:dyDescent="0.25">
      <c r="A297" s="134" t="s">
        <v>717</v>
      </c>
      <c r="B297" s="140">
        <v>910</v>
      </c>
      <c r="C297" s="141">
        <v>7</v>
      </c>
      <c r="D297" s="141">
        <v>5</v>
      </c>
      <c r="E297" s="142" t="s">
        <v>290</v>
      </c>
      <c r="F297" s="143" t="s">
        <v>118</v>
      </c>
      <c r="G297" s="135">
        <v>68.114000000000004</v>
      </c>
      <c r="H297" s="135">
        <v>32.113999999999997</v>
      </c>
      <c r="I297" s="136">
        <v>0.471474293096867</v>
      </c>
    </row>
    <row r="298" spans="1:9" ht="78" customHeight="1" x14ac:dyDescent="0.25">
      <c r="A298" s="134" t="s">
        <v>291</v>
      </c>
      <c r="B298" s="140">
        <v>910</v>
      </c>
      <c r="C298" s="141">
        <v>7</v>
      </c>
      <c r="D298" s="141">
        <v>5</v>
      </c>
      <c r="E298" s="142" t="s">
        <v>292</v>
      </c>
      <c r="F298" s="143" t="s">
        <v>118</v>
      </c>
      <c r="G298" s="135">
        <v>68.114000000000004</v>
      </c>
      <c r="H298" s="135">
        <v>32.113999999999997</v>
      </c>
      <c r="I298" s="136">
        <v>0.471474293096867</v>
      </c>
    </row>
    <row r="299" spans="1:9" ht="31.5" x14ac:dyDescent="0.25">
      <c r="A299" s="134" t="s">
        <v>131</v>
      </c>
      <c r="B299" s="140">
        <v>910</v>
      </c>
      <c r="C299" s="141">
        <v>7</v>
      </c>
      <c r="D299" s="141">
        <v>5</v>
      </c>
      <c r="E299" s="142" t="s">
        <v>293</v>
      </c>
      <c r="F299" s="143" t="s">
        <v>118</v>
      </c>
      <c r="G299" s="135">
        <v>68.114000000000004</v>
      </c>
      <c r="H299" s="135">
        <v>32.113999999999997</v>
      </c>
      <c r="I299" s="136">
        <v>0.471474293096867</v>
      </c>
    </row>
    <row r="300" spans="1:9" ht="31.5" x14ac:dyDescent="0.25">
      <c r="A300" s="134" t="s">
        <v>124</v>
      </c>
      <c r="B300" s="140">
        <v>910</v>
      </c>
      <c r="C300" s="141">
        <v>7</v>
      </c>
      <c r="D300" s="141">
        <v>5</v>
      </c>
      <c r="E300" s="142" t="s">
        <v>293</v>
      </c>
      <c r="F300" s="143" t="s">
        <v>125</v>
      </c>
      <c r="G300" s="135">
        <v>68.114000000000004</v>
      </c>
      <c r="H300" s="135">
        <v>32.113999999999997</v>
      </c>
      <c r="I300" s="136">
        <v>0.471474293096867</v>
      </c>
    </row>
    <row r="301" spans="1:9" ht="47.25" x14ac:dyDescent="0.25">
      <c r="A301" s="134" t="s">
        <v>563</v>
      </c>
      <c r="B301" s="140">
        <v>910</v>
      </c>
      <c r="C301" s="141">
        <v>14</v>
      </c>
      <c r="D301" s="141">
        <v>0</v>
      </c>
      <c r="E301" s="142" t="s">
        <v>118</v>
      </c>
      <c r="F301" s="143" t="s">
        <v>118</v>
      </c>
      <c r="G301" s="135">
        <v>148005</v>
      </c>
      <c r="H301" s="135">
        <v>118997.15300000001</v>
      </c>
      <c r="I301" s="136">
        <v>0.80400765514678563</v>
      </c>
    </row>
    <row r="302" spans="1:9" ht="47.25" x14ac:dyDescent="0.25">
      <c r="A302" s="134" t="s">
        <v>305</v>
      </c>
      <c r="B302" s="140">
        <v>910</v>
      </c>
      <c r="C302" s="141">
        <v>14</v>
      </c>
      <c r="D302" s="141">
        <v>1</v>
      </c>
      <c r="E302" s="142" t="s">
        <v>118</v>
      </c>
      <c r="F302" s="143" t="s">
        <v>118</v>
      </c>
      <c r="G302" s="135">
        <v>141005</v>
      </c>
      <c r="H302" s="135">
        <v>113945.913</v>
      </c>
      <c r="I302" s="136">
        <v>0.80809838658203614</v>
      </c>
    </row>
    <row r="303" spans="1:9" ht="47.25" x14ac:dyDescent="0.25">
      <c r="A303" s="134" t="s">
        <v>716</v>
      </c>
      <c r="B303" s="140">
        <v>910</v>
      </c>
      <c r="C303" s="141">
        <v>14</v>
      </c>
      <c r="D303" s="141">
        <v>1</v>
      </c>
      <c r="E303" s="142" t="s">
        <v>289</v>
      </c>
      <c r="F303" s="143" t="s">
        <v>118</v>
      </c>
      <c r="G303" s="135">
        <v>141005</v>
      </c>
      <c r="H303" s="135">
        <v>113945.913</v>
      </c>
      <c r="I303" s="136">
        <v>0.80809838658203614</v>
      </c>
    </row>
    <row r="304" spans="1:9" ht="63" x14ac:dyDescent="0.25">
      <c r="A304" s="134" t="s">
        <v>722</v>
      </c>
      <c r="B304" s="140">
        <v>910</v>
      </c>
      <c r="C304" s="141">
        <v>14</v>
      </c>
      <c r="D304" s="141">
        <v>1</v>
      </c>
      <c r="E304" s="142" t="s">
        <v>297</v>
      </c>
      <c r="F304" s="143" t="s">
        <v>118</v>
      </c>
      <c r="G304" s="135">
        <v>141005</v>
      </c>
      <c r="H304" s="135">
        <v>113945.913</v>
      </c>
      <c r="I304" s="136">
        <v>0.80809838658203614</v>
      </c>
    </row>
    <row r="305" spans="1:9" ht="47.25" x14ac:dyDescent="0.25">
      <c r="A305" s="134" t="s">
        <v>298</v>
      </c>
      <c r="B305" s="140">
        <v>910</v>
      </c>
      <c r="C305" s="141">
        <v>14</v>
      </c>
      <c r="D305" s="141">
        <v>1</v>
      </c>
      <c r="E305" s="142" t="s">
        <v>299</v>
      </c>
      <c r="F305" s="143" t="s">
        <v>118</v>
      </c>
      <c r="G305" s="135">
        <v>141005</v>
      </c>
      <c r="H305" s="135">
        <v>113945.913</v>
      </c>
      <c r="I305" s="136">
        <v>0.80809838658203614</v>
      </c>
    </row>
    <row r="306" spans="1:9" ht="31.5" x14ac:dyDescent="0.25">
      <c r="A306" s="134" t="s">
        <v>306</v>
      </c>
      <c r="B306" s="140">
        <v>910</v>
      </c>
      <c r="C306" s="141">
        <v>14</v>
      </c>
      <c r="D306" s="141">
        <v>1</v>
      </c>
      <c r="E306" s="142" t="s">
        <v>723</v>
      </c>
      <c r="F306" s="143" t="s">
        <v>118</v>
      </c>
      <c r="G306" s="135">
        <v>13413.8</v>
      </c>
      <c r="H306" s="135">
        <v>10644.538</v>
      </c>
      <c r="I306" s="136">
        <v>0.79355126809703436</v>
      </c>
    </row>
    <row r="307" spans="1:9" x14ac:dyDescent="0.25">
      <c r="A307" s="134" t="s">
        <v>302</v>
      </c>
      <c r="B307" s="140">
        <v>910</v>
      </c>
      <c r="C307" s="141">
        <v>14</v>
      </c>
      <c r="D307" s="141">
        <v>1</v>
      </c>
      <c r="E307" s="142" t="s">
        <v>723</v>
      </c>
      <c r="F307" s="143" t="s">
        <v>303</v>
      </c>
      <c r="G307" s="135">
        <v>13413.8</v>
      </c>
      <c r="H307" s="135">
        <v>10644.538</v>
      </c>
      <c r="I307" s="136">
        <v>0.79355126809703436</v>
      </c>
    </row>
    <row r="308" spans="1:9" ht="94.5" x14ac:dyDescent="0.25">
      <c r="A308" s="134" t="s">
        <v>718</v>
      </c>
      <c r="B308" s="140">
        <v>910</v>
      </c>
      <c r="C308" s="141">
        <v>14</v>
      </c>
      <c r="D308" s="141">
        <v>1</v>
      </c>
      <c r="E308" s="142" t="s">
        <v>724</v>
      </c>
      <c r="F308" s="143" t="s">
        <v>118</v>
      </c>
      <c r="G308" s="135">
        <v>127591.2</v>
      </c>
      <c r="H308" s="135">
        <v>103301.375</v>
      </c>
      <c r="I308" s="136">
        <v>0.80962774078463096</v>
      </c>
    </row>
    <row r="309" spans="1:9" x14ac:dyDescent="0.25">
      <c r="A309" s="134" t="s">
        <v>302</v>
      </c>
      <c r="B309" s="140">
        <v>910</v>
      </c>
      <c r="C309" s="141">
        <v>14</v>
      </c>
      <c r="D309" s="141">
        <v>1</v>
      </c>
      <c r="E309" s="142" t="s">
        <v>724</v>
      </c>
      <c r="F309" s="143" t="s">
        <v>303</v>
      </c>
      <c r="G309" s="135">
        <v>127591.2</v>
      </c>
      <c r="H309" s="135">
        <v>103301.375</v>
      </c>
      <c r="I309" s="136">
        <v>0.80962774078463096</v>
      </c>
    </row>
    <row r="310" spans="1:9" x14ac:dyDescent="0.25">
      <c r="A310" s="134" t="s">
        <v>304</v>
      </c>
      <c r="B310" s="140">
        <v>910</v>
      </c>
      <c r="C310" s="141">
        <v>14</v>
      </c>
      <c r="D310" s="141">
        <v>3</v>
      </c>
      <c r="E310" s="142" t="s">
        <v>118</v>
      </c>
      <c r="F310" s="143" t="s">
        <v>118</v>
      </c>
      <c r="G310" s="135">
        <v>7000</v>
      </c>
      <c r="H310" s="135">
        <v>5051.24</v>
      </c>
      <c r="I310" s="136">
        <v>0.72160571428571429</v>
      </c>
    </row>
    <row r="311" spans="1:9" ht="47.25" x14ac:dyDescent="0.25">
      <c r="A311" s="134" t="s">
        <v>716</v>
      </c>
      <c r="B311" s="140">
        <v>910</v>
      </c>
      <c r="C311" s="141">
        <v>14</v>
      </c>
      <c r="D311" s="141">
        <v>3</v>
      </c>
      <c r="E311" s="142" t="s">
        <v>289</v>
      </c>
      <c r="F311" s="143" t="s">
        <v>118</v>
      </c>
      <c r="G311" s="135">
        <v>7000</v>
      </c>
      <c r="H311" s="135">
        <v>5051.24</v>
      </c>
      <c r="I311" s="136">
        <v>0.72160571428571429</v>
      </c>
    </row>
    <row r="312" spans="1:9" ht="63" x14ac:dyDescent="0.25">
      <c r="A312" s="134" t="s">
        <v>722</v>
      </c>
      <c r="B312" s="140">
        <v>910</v>
      </c>
      <c r="C312" s="141">
        <v>14</v>
      </c>
      <c r="D312" s="141">
        <v>3</v>
      </c>
      <c r="E312" s="142" t="s">
        <v>297</v>
      </c>
      <c r="F312" s="143" t="s">
        <v>118</v>
      </c>
      <c r="G312" s="135">
        <v>7000</v>
      </c>
      <c r="H312" s="135">
        <v>5051.24</v>
      </c>
      <c r="I312" s="136">
        <v>0.72160571428571429</v>
      </c>
    </row>
    <row r="313" spans="1:9" ht="47.25" x14ac:dyDescent="0.25">
      <c r="A313" s="134" t="s">
        <v>298</v>
      </c>
      <c r="B313" s="140">
        <v>910</v>
      </c>
      <c r="C313" s="141">
        <v>14</v>
      </c>
      <c r="D313" s="141">
        <v>3</v>
      </c>
      <c r="E313" s="142" t="s">
        <v>299</v>
      </c>
      <c r="F313" s="143" t="s">
        <v>118</v>
      </c>
      <c r="G313" s="135">
        <v>7000</v>
      </c>
      <c r="H313" s="135">
        <v>5051.24</v>
      </c>
      <c r="I313" s="136">
        <v>0.72160571428571429</v>
      </c>
    </row>
    <row r="314" spans="1:9" ht="47.25" x14ac:dyDescent="0.25">
      <c r="A314" s="134" t="s">
        <v>300</v>
      </c>
      <c r="B314" s="140">
        <v>910</v>
      </c>
      <c r="C314" s="141">
        <v>14</v>
      </c>
      <c r="D314" s="141">
        <v>3</v>
      </c>
      <c r="E314" s="142" t="s">
        <v>301</v>
      </c>
      <c r="F314" s="143" t="s">
        <v>118</v>
      </c>
      <c r="G314" s="135">
        <v>7000</v>
      </c>
      <c r="H314" s="135">
        <v>5051.24</v>
      </c>
      <c r="I314" s="136">
        <v>0.72160571428571429</v>
      </c>
    </row>
    <row r="315" spans="1:9" x14ac:dyDescent="0.25">
      <c r="A315" s="134" t="s">
        <v>302</v>
      </c>
      <c r="B315" s="140">
        <v>910</v>
      </c>
      <c r="C315" s="141">
        <v>14</v>
      </c>
      <c r="D315" s="141">
        <v>3</v>
      </c>
      <c r="E315" s="142" t="s">
        <v>301</v>
      </c>
      <c r="F315" s="143" t="s">
        <v>303</v>
      </c>
      <c r="G315" s="135">
        <v>7000</v>
      </c>
      <c r="H315" s="135">
        <v>5051.24</v>
      </c>
      <c r="I315" s="136">
        <v>0.72160571428571429</v>
      </c>
    </row>
    <row r="316" spans="1:9" ht="31.5" x14ac:dyDescent="0.25">
      <c r="A316" s="145" t="s">
        <v>568</v>
      </c>
      <c r="B316" s="146">
        <v>913</v>
      </c>
      <c r="C316" s="147">
        <v>0</v>
      </c>
      <c r="D316" s="147">
        <v>0</v>
      </c>
      <c r="E316" s="148" t="s">
        <v>118</v>
      </c>
      <c r="F316" s="149" t="s">
        <v>118</v>
      </c>
      <c r="G316" s="138">
        <v>53524.356060000006</v>
      </c>
      <c r="H316" s="138">
        <v>36980.247579999996</v>
      </c>
      <c r="I316" s="139">
        <v>0.69090504402417652</v>
      </c>
    </row>
    <row r="317" spans="1:9" x14ac:dyDescent="0.25">
      <c r="A317" s="134" t="s">
        <v>552</v>
      </c>
      <c r="B317" s="140">
        <v>913</v>
      </c>
      <c r="C317" s="141">
        <v>1</v>
      </c>
      <c r="D317" s="141">
        <v>0</v>
      </c>
      <c r="E317" s="142" t="s">
        <v>118</v>
      </c>
      <c r="F317" s="143" t="s">
        <v>118</v>
      </c>
      <c r="G317" s="135">
        <v>49807.477060000005</v>
      </c>
      <c r="H317" s="135">
        <v>34442.246380000004</v>
      </c>
      <c r="I317" s="136">
        <v>0.69150754892703259</v>
      </c>
    </row>
    <row r="318" spans="1:9" x14ac:dyDescent="0.25">
      <c r="A318" s="134" t="s">
        <v>254</v>
      </c>
      <c r="B318" s="140">
        <v>913</v>
      </c>
      <c r="C318" s="141">
        <v>1</v>
      </c>
      <c r="D318" s="141">
        <v>13</v>
      </c>
      <c r="E318" s="142" t="s">
        <v>118</v>
      </c>
      <c r="F318" s="143" t="s">
        <v>118</v>
      </c>
      <c r="G318" s="135">
        <v>49807.477060000005</v>
      </c>
      <c r="H318" s="135">
        <v>34442.246380000004</v>
      </c>
      <c r="I318" s="136">
        <v>0.69150754892703259</v>
      </c>
    </row>
    <row r="319" spans="1:9" ht="47.25" x14ac:dyDescent="0.25">
      <c r="A319" s="134" t="s">
        <v>725</v>
      </c>
      <c r="B319" s="140">
        <v>913</v>
      </c>
      <c r="C319" s="141">
        <v>1</v>
      </c>
      <c r="D319" s="141">
        <v>13</v>
      </c>
      <c r="E319" s="142" t="s">
        <v>307</v>
      </c>
      <c r="F319" s="143" t="s">
        <v>118</v>
      </c>
      <c r="G319" s="135">
        <v>49807.477060000005</v>
      </c>
      <c r="H319" s="135">
        <v>34442.246380000004</v>
      </c>
      <c r="I319" s="136">
        <v>0.69150754892703259</v>
      </c>
    </row>
    <row r="320" spans="1:9" ht="60.75" customHeight="1" x14ac:dyDescent="0.25">
      <c r="A320" s="134" t="s">
        <v>726</v>
      </c>
      <c r="B320" s="140">
        <v>913</v>
      </c>
      <c r="C320" s="141">
        <v>1</v>
      </c>
      <c r="D320" s="141">
        <v>13</v>
      </c>
      <c r="E320" s="142" t="s">
        <v>308</v>
      </c>
      <c r="F320" s="143" t="s">
        <v>118</v>
      </c>
      <c r="G320" s="135">
        <v>871.09325999999999</v>
      </c>
      <c r="H320" s="135">
        <v>503.48942999999997</v>
      </c>
      <c r="I320" s="136">
        <v>0.57799715956934394</v>
      </c>
    </row>
    <row r="321" spans="1:9" ht="47.25" x14ac:dyDescent="0.25">
      <c r="A321" s="134" t="s">
        <v>309</v>
      </c>
      <c r="B321" s="140">
        <v>913</v>
      </c>
      <c r="C321" s="141">
        <v>1</v>
      </c>
      <c r="D321" s="141">
        <v>13</v>
      </c>
      <c r="E321" s="142" t="s">
        <v>310</v>
      </c>
      <c r="F321" s="143" t="s">
        <v>118</v>
      </c>
      <c r="G321" s="135">
        <v>871.09325999999999</v>
      </c>
      <c r="H321" s="135">
        <v>503.48942999999997</v>
      </c>
      <c r="I321" s="136">
        <v>0.57799715956934394</v>
      </c>
    </row>
    <row r="322" spans="1:9" ht="31.5" x14ac:dyDescent="0.25">
      <c r="A322" s="134" t="s">
        <v>311</v>
      </c>
      <c r="B322" s="140">
        <v>913</v>
      </c>
      <c r="C322" s="141">
        <v>1</v>
      </c>
      <c r="D322" s="141">
        <v>13</v>
      </c>
      <c r="E322" s="142" t="s">
        <v>312</v>
      </c>
      <c r="F322" s="143" t="s">
        <v>118</v>
      </c>
      <c r="G322" s="135">
        <v>418</v>
      </c>
      <c r="H322" s="135">
        <v>270</v>
      </c>
      <c r="I322" s="136">
        <v>0.64593301435406703</v>
      </c>
    </row>
    <row r="323" spans="1:9" ht="31.5" x14ac:dyDescent="0.25">
      <c r="A323" s="134" t="s">
        <v>124</v>
      </c>
      <c r="B323" s="140">
        <v>913</v>
      </c>
      <c r="C323" s="141">
        <v>1</v>
      </c>
      <c r="D323" s="141">
        <v>13</v>
      </c>
      <c r="E323" s="142" t="s">
        <v>312</v>
      </c>
      <c r="F323" s="143" t="s">
        <v>125</v>
      </c>
      <c r="G323" s="135">
        <v>418</v>
      </c>
      <c r="H323" s="135">
        <v>270</v>
      </c>
      <c r="I323" s="136">
        <v>0.64593301435406703</v>
      </c>
    </row>
    <row r="324" spans="1:9" ht="31.5" x14ac:dyDescent="0.25">
      <c r="A324" s="134" t="s">
        <v>313</v>
      </c>
      <c r="B324" s="140">
        <v>913</v>
      </c>
      <c r="C324" s="141">
        <v>1</v>
      </c>
      <c r="D324" s="141">
        <v>13</v>
      </c>
      <c r="E324" s="142" t="s">
        <v>314</v>
      </c>
      <c r="F324" s="143" t="s">
        <v>118</v>
      </c>
      <c r="G324" s="135">
        <v>102</v>
      </c>
      <c r="H324" s="135">
        <v>68</v>
      </c>
      <c r="I324" s="136">
        <v>0.66666666666666663</v>
      </c>
    </row>
    <row r="325" spans="1:9" ht="31.5" x14ac:dyDescent="0.25">
      <c r="A325" s="134" t="s">
        <v>124</v>
      </c>
      <c r="B325" s="140">
        <v>913</v>
      </c>
      <c r="C325" s="141">
        <v>1</v>
      </c>
      <c r="D325" s="141">
        <v>13</v>
      </c>
      <c r="E325" s="142" t="s">
        <v>314</v>
      </c>
      <c r="F325" s="143" t="s">
        <v>125</v>
      </c>
      <c r="G325" s="135">
        <v>102</v>
      </c>
      <c r="H325" s="135">
        <v>68</v>
      </c>
      <c r="I325" s="136">
        <v>0.66666666666666663</v>
      </c>
    </row>
    <row r="326" spans="1:9" x14ac:dyDescent="0.25">
      <c r="A326" s="134" t="s">
        <v>317</v>
      </c>
      <c r="B326" s="140">
        <v>913</v>
      </c>
      <c r="C326" s="141">
        <v>1</v>
      </c>
      <c r="D326" s="141">
        <v>13</v>
      </c>
      <c r="E326" s="142" t="s">
        <v>318</v>
      </c>
      <c r="F326" s="143" t="s">
        <v>118</v>
      </c>
      <c r="G326" s="135">
        <v>351.09325999999999</v>
      </c>
      <c r="H326" s="135">
        <v>165.48943</v>
      </c>
      <c r="I326" s="136">
        <v>0.47135461956746189</v>
      </c>
    </row>
    <row r="327" spans="1:9" ht="31.5" x14ac:dyDescent="0.25">
      <c r="A327" s="134" t="s">
        <v>124</v>
      </c>
      <c r="B327" s="140">
        <v>913</v>
      </c>
      <c r="C327" s="141">
        <v>1</v>
      </c>
      <c r="D327" s="141">
        <v>13</v>
      </c>
      <c r="E327" s="142" t="s">
        <v>318</v>
      </c>
      <c r="F327" s="143" t="s">
        <v>125</v>
      </c>
      <c r="G327" s="135">
        <v>199.39743999999999</v>
      </c>
      <c r="H327" s="135">
        <v>116.24219000000001</v>
      </c>
      <c r="I327" s="136">
        <v>0.58296731392338841</v>
      </c>
    </row>
    <row r="328" spans="1:9" x14ac:dyDescent="0.25">
      <c r="A328" s="134" t="s">
        <v>136</v>
      </c>
      <c r="B328" s="140">
        <v>913</v>
      </c>
      <c r="C328" s="141">
        <v>1</v>
      </c>
      <c r="D328" s="141">
        <v>13</v>
      </c>
      <c r="E328" s="142" t="s">
        <v>318</v>
      </c>
      <c r="F328" s="143" t="s">
        <v>137</v>
      </c>
      <c r="G328" s="135">
        <v>151.69582</v>
      </c>
      <c r="H328" s="135">
        <v>49.247239999999998</v>
      </c>
      <c r="I328" s="136">
        <v>0.32464467379523043</v>
      </c>
    </row>
    <row r="329" spans="1:9" ht="14.25" customHeight="1" x14ac:dyDescent="0.25">
      <c r="A329" s="134" t="s">
        <v>727</v>
      </c>
      <c r="B329" s="140">
        <v>913</v>
      </c>
      <c r="C329" s="141">
        <v>1</v>
      </c>
      <c r="D329" s="141">
        <v>13</v>
      </c>
      <c r="E329" s="142" t="s">
        <v>322</v>
      </c>
      <c r="F329" s="143" t="s">
        <v>118</v>
      </c>
      <c r="G329" s="135">
        <v>43335.050799999997</v>
      </c>
      <c r="H329" s="135">
        <v>30063.53513</v>
      </c>
      <c r="I329" s="136">
        <v>0.69374639177762309</v>
      </c>
    </row>
    <row r="330" spans="1:9" ht="63" x14ac:dyDescent="0.25">
      <c r="A330" s="134" t="s">
        <v>323</v>
      </c>
      <c r="B330" s="140">
        <v>913</v>
      </c>
      <c r="C330" s="141">
        <v>1</v>
      </c>
      <c r="D330" s="141">
        <v>13</v>
      </c>
      <c r="E330" s="142" t="s">
        <v>324</v>
      </c>
      <c r="F330" s="143" t="s">
        <v>118</v>
      </c>
      <c r="G330" s="135">
        <v>43166.173000000003</v>
      </c>
      <c r="H330" s="135">
        <v>29894.657329999998</v>
      </c>
      <c r="I330" s="136">
        <v>0.69254824443204632</v>
      </c>
    </row>
    <row r="331" spans="1:9" ht="31.5" x14ac:dyDescent="0.25">
      <c r="A331" s="134" t="s">
        <v>325</v>
      </c>
      <c r="B331" s="140">
        <v>913</v>
      </c>
      <c r="C331" s="141">
        <v>1</v>
      </c>
      <c r="D331" s="141">
        <v>13</v>
      </c>
      <c r="E331" s="142" t="s">
        <v>326</v>
      </c>
      <c r="F331" s="143" t="s">
        <v>118</v>
      </c>
      <c r="G331" s="135">
        <v>7861.5529999999999</v>
      </c>
      <c r="H331" s="135">
        <v>4640.0034599999999</v>
      </c>
      <c r="I331" s="136">
        <v>0.59021461281250664</v>
      </c>
    </row>
    <row r="332" spans="1:9" ht="31.5" x14ac:dyDescent="0.25">
      <c r="A332" s="134" t="s">
        <v>327</v>
      </c>
      <c r="B332" s="140">
        <v>913</v>
      </c>
      <c r="C332" s="141">
        <v>1</v>
      </c>
      <c r="D332" s="141">
        <v>13</v>
      </c>
      <c r="E332" s="142" t="s">
        <v>326</v>
      </c>
      <c r="F332" s="143" t="s">
        <v>328</v>
      </c>
      <c r="G332" s="135">
        <v>7861.5529999999999</v>
      </c>
      <c r="H332" s="135">
        <v>4640.0034599999999</v>
      </c>
      <c r="I332" s="136">
        <v>0.59021461281250664</v>
      </c>
    </row>
    <row r="333" spans="1:9" ht="31.5" x14ac:dyDescent="0.25">
      <c r="A333" s="134" t="s">
        <v>329</v>
      </c>
      <c r="B333" s="140">
        <v>913</v>
      </c>
      <c r="C333" s="141">
        <v>1</v>
      </c>
      <c r="D333" s="141">
        <v>13</v>
      </c>
      <c r="E333" s="142" t="s">
        <v>330</v>
      </c>
      <c r="F333" s="143" t="s">
        <v>118</v>
      </c>
      <c r="G333" s="135">
        <v>108.815</v>
      </c>
      <c r="H333" s="135">
        <v>25</v>
      </c>
      <c r="I333" s="136">
        <v>0.2297477369847907</v>
      </c>
    </row>
    <row r="334" spans="1:9" ht="31.5" x14ac:dyDescent="0.25">
      <c r="A334" s="134" t="s">
        <v>327</v>
      </c>
      <c r="B334" s="140">
        <v>913</v>
      </c>
      <c r="C334" s="141">
        <v>1</v>
      </c>
      <c r="D334" s="141">
        <v>13</v>
      </c>
      <c r="E334" s="142" t="s">
        <v>330</v>
      </c>
      <c r="F334" s="143" t="s">
        <v>328</v>
      </c>
      <c r="G334" s="135">
        <v>108.815</v>
      </c>
      <c r="H334" s="135">
        <v>25</v>
      </c>
      <c r="I334" s="136">
        <v>0.2297477369847907</v>
      </c>
    </row>
    <row r="335" spans="1:9" ht="158.25" customHeight="1" x14ac:dyDescent="0.25">
      <c r="A335" s="134" t="s">
        <v>194</v>
      </c>
      <c r="B335" s="140">
        <v>913</v>
      </c>
      <c r="C335" s="141">
        <v>1</v>
      </c>
      <c r="D335" s="141">
        <v>13</v>
      </c>
      <c r="E335" s="142" t="s">
        <v>728</v>
      </c>
      <c r="F335" s="143" t="s">
        <v>118</v>
      </c>
      <c r="G335" s="135">
        <v>35195.805</v>
      </c>
      <c r="H335" s="135">
        <v>25229.653870000002</v>
      </c>
      <c r="I335" s="136">
        <v>0.71683696025705335</v>
      </c>
    </row>
    <row r="336" spans="1:9" ht="31.5" x14ac:dyDescent="0.25">
      <c r="A336" s="134" t="s">
        <v>327</v>
      </c>
      <c r="B336" s="140">
        <v>913</v>
      </c>
      <c r="C336" s="141">
        <v>1</v>
      </c>
      <c r="D336" s="141">
        <v>13</v>
      </c>
      <c r="E336" s="142" t="s">
        <v>728</v>
      </c>
      <c r="F336" s="143" t="s">
        <v>328</v>
      </c>
      <c r="G336" s="135">
        <v>35195.805</v>
      </c>
      <c r="H336" s="135">
        <v>25229.653870000002</v>
      </c>
      <c r="I336" s="136">
        <v>0.71683696025705335</v>
      </c>
    </row>
    <row r="337" spans="1:9" ht="31.5" x14ac:dyDescent="0.25">
      <c r="A337" s="134" t="s">
        <v>729</v>
      </c>
      <c r="B337" s="140">
        <v>913</v>
      </c>
      <c r="C337" s="141">
        <v>1</v>
      </c>
      <c r="D337" s="141">
        <v>13</v>
      </c>
      <c r="E337" s="142" t="s">
        <v>730</v>
      </c>
      <c r="F337" s="143" t="s">
        <v>118</v>
      </c>
      <c r="G337" s="135">
        <v>168.87779999999998</v>
      </c>
      <c r="H337" s="135">
        <v>168.87779999999998</v>
      </c>
      <c r="I337" s="136">
        <v>1</v>
      </c>
    </row>
    <row r="338" spans="1:9" ht="15" customHeight="1" x14ac:dyDescent="0.25">
      <c r="A338" s="134" t="s">
        <v>731</v>
      </c>
      <c r="B338" s="140">
        <v>913</v>
      </c>
      <c r="C338" s="141">
        <v>1</v>
      </c>
      <c r="D338" s="141">
        <v>13</v>
      </c>
      <c r="E338" s="142" t="s">
        <v>732</v>
      </c>
      <c r="F338" s="143" t="s">
        <v>118</v>
      </c>
      <c r="G338" s="135">
        <v>168.87779999999998</v>
      </c>
      <c r="H338" s="135">
        <v>168.87779999999998</v>
      </c>
      <c r="I338" s="136">
        <v>1</v>
      </c>
    </row>
    <row r="339" spans="1:9" s="62" customFormat="1" x14ac:dyDescent="0.25">
      <c r="A339" s="134" t="s">
        <v>136</v>
      </c>
      <c r="B339" s="140">
        <v>913</v>
      </c>
      <c r="C339" s="141">
        <v>1</v>
      </c>
      <c r="D339" s="141">
        <v>13</v>
      </c>
      <c r="E339" s="142" t="s">
        <v>732</v>
      </c>
      <c r="F339" s="143" t="s">
        <v>137</v>
      </c>
      <c r="G339" s="135">
        <v>168.87779999999998</v>
      </c>
      <c r="H339" s="135">
        <v>168.87779999999998</v>
      </c>
      <c r="I339" s="136">
        <v>1</v>
      </c>
    </row>
    <row r="340" spans="1:9" ht="63" x14ac:dyDescent="0.25">
      <c r="A340" s="134" t="s">
        <v>733</v>
      </c>
      <c r="B340" s="140">
        <v>913</v>
      </c>
      <c r="C340" s="141">
        <v>1</v>
      </c>
      <c r="D340" s="141">
        <v>13</v>
      </c>
      <c r="E340" s="142" t="s">
        <v>337</v>
      </c>
      <c r="F340" s="143" t="s">
        <v>118</v>
      </c>
      <c r="G340" s="135">
        <v>5601.3329999999996</v>
      </c>
      <c r="H340" s="135">
        <v>3875.2218199999998</v>
      </c>
      <c r="I340" s="136">
        <v>0.69183921398709913</v>
      </c>
    </row>
    <row r="341" spans="1:9" ht="31.5" x14ac:dyDescent="0.25">
      <c r="A341" s="134" t="s">
        <v>338</v>
      </c>
      <c r="B341" s="140">
        <v>913</v>
      </c>
      <c r="C341" s="141">
        <v>1</v>
      </c>
      <c r="D341" s="141">
        <v>13</v>
      </c>
      <c r="E341" s="142" t="s">
        <v>339</v>
      </c>
      <c r="F341" s="143" t="s">
        <v>118</v>
      </c>
      <c r="G341" s="135">
        <v>5601.3329999999996</v>
      </c>
      <c r="H341" s="135">
        <v>3875.2218199999998</v>
      </c>
      <c r="I341" s="136">
        <v>0.69183921398709913</v>
      </c>
    </row>
    <row r="342" spans="1:9" ht="31.5" x14ac:dyDescent="0.25">
      <c r="A342" s="134" t="s">
        <v>199</v>
      </c>
      <c r="B342" s="140">
        <v>913</v>
      </c>
      <c r="C342" s="141">
        <v>1</v>
      </c>
      <c r="D342" s="141">
        <v>13</v>
      </c>
      <c r="E342" s="142" t="s">
        <v>340</v>
      </c>
      <c r="F342" s="143" t="s">
        <v>118</v>
      </c>
      <c r="G342" s="135">
        <v>176.58099999999999</v>
      </c>
      <c r="H342" s="135">
        <v>82.429240000000007</v>
      </c>
      <c r="I342" s="136">
        <v>0.46680696111133135</v>
      </c>
    </row>
    <row r="343" spans="1:9" ht="63" customHeight="1" x14ac:dyDescent="0.25">
      <c r="A343" s="134" t="s">
        <v>140</v>
      </c>
      <c r="B343" s="140">
        <v>913</v>
      </c>
      <c r="C343" s="141">
        <v>1</v>
      </c>
      <c r="D343" s="141">
        <v>13</v>
      </c>
      <c r="E343" s="142" t="s">
        <v>340</v>
      </c>
      <c r="F343" s="143" t="s">
        <v>141</v>
      </c>
      <c r="G343" s="135">
        <v>1.3</v>
      </c>
      <c r="H343" s="135">
        <v>0</v>
      </c>
      <c r="I343" s="136">
        <v>0</v>
      </c>
    </row>
    <row r="344" spans="1:9" ht="31.5" x14ac:dyDescent="0.25">
      <c r="A344" s="134" t="s">
        <v>124</v>
      </c>
      <c r="B344" s="140">
        <v>913</v>
      </c>
      <c r="C344" s="141">
        <v>1</v>
      </c>
      <c r="D344" s="141">
        <v>13</v>
      </c>
      <c r="E344" s="142" t="s">
        <v>340</v>
      </c>
      <c r="F344" s="143" t="s">
        <v>125</v>
      </c>
      <c r="G344" s="135">
        <v>175.28100000000001</v>
      </c>
      <c r="H344" s="135">
        <v>82.429240000000007</v>
      </c>
      <c r="I344" s="136">
        <v>0.47026911074217975</v>
      </c>
    </row>
    <row r="345" spans="1:9" ht="155.25" customHeight="1" x14ac:dyDescent="0.25">
      <c r="A345" s="134" t="s">
        <v>194</v>
      </c>
      <c r="B345" s="140">
        <v>913</v>
      </c>
      <c r="C345" s="141">
        <v>1</v>
      </c>
      <c r="D345" s="141">
        <v>13</v>
      </c>
      <c r="E345" s="142" t="s">
        <v>735</v>
      </c>
      <c r="F345" s="143" t="s">
        <v>118</v>
      </c>
      <c r="G345" s="135">
        <v>5424.7520000000004</v>
      </c>
      <c r="H345" s="135">
        <v>3792.7925800000003</v>
      </c>
      <c r="I345" s="136">
        <v>0.69916423460464183</v>
      </c>
    </row>
    <row r="346" spans="1:9" ht="63" customHeight="1" x14ac:dyDescent="0.25">
      <c r="A346" s="134" t="s">
        <v>140</v>
      </c>
      <c r="B346" s="140">
        <v>913</v>
      </c>
      <c r="C346" s="141">
        <v>1</v>
      </c>
      <c r="D346" s="141">
        <v>13</v>
      </c>
      <c r="E346" s="142" t="s">
        <v>735</v>
      </c>
      <c r="F346" s="143" t="s">
        <v>141</v>
      </c>
      <c r="G346" s="135">
        <v>5424.7520000000004</v>
      </c>
      <c r="H346" s="135">
        <v>3792.7925800000003</v>
      </c>
      <c r="I346" s="136">
        <v>0.69916423460464183</v>
      </c>
    </row>
    <row r="347" spans="1:9" x14ac:dyDescent="0.25">
      <c r="A347" s="134" t="s">
        <v>555</v>
      </c>
      <c r="B347" s="140">
        <v>913</v>
      </c>
      <c r="C347" s="141">
        <v>4</v>
      </c>
      <c r="D347" s="141">
        <v>0</v>
      </c>
      <c r="E347" s="142" t="s">
        <v>118</v>
      </c>
      <c r="F347" s="143" t="s">
        <v>118</v>
      </c>
      <c r="G347" s="135">
        <v>80</v>
      </c>
      <c r="H347" s="135">
        <v>21.513999999999999</v>
      </c>
      <c r="I347" s="136">
        <v>0.26892500000000003</v>
      </c>
    </row>
    <row r="348" spans="1:9" x14ac:dyDescent="0.25">
      <c r="A348" s="134" t="s">
        <v>288</v>
      </c>
      <c r="B348" s="140">
        <v>913</v>
      </c>
      <c r="C348" s="141">
        <v>4</v>
      </c>
      <c r="D348" s="141">
        <v>12</v>
      </c>
      <c r="E348" s="142" t="s">
        <v>118</v>
      </c>
      <c r="F348" s="143" t="s">
        <v>118</v>
      </c>
      <c r="G348" s="135">
        <v>80</v>
      </c>
      <c r="H348" s="135">
        <v>21.513999999999999</v>
      </c>
      <c r="I348" s="136">
        <v>0.26892500000000003</v>
      </c>
    </row>
    <row r="349" spans="1:9" ht="47.25" x14ac:dyDescent="0.25">
      <c r="A349" s="134" t="s">
        <v>725</v>
      </c>
      <c r="B349" s="140">
        <v>913</v>
      </c>
      <c r="C349" s="141">
        <v>4</v>
      </c>
      <c r="D349" s="141">
        <v>12</v>
      </c>
      <c r="E349" s="142" t="s">
        <v>307</v>
      </c>
      <c r="F349" s="143" t="s">
        <v>118</v>
      </c>
      <c r="G349" s="135">
        <v>80</v>
      </c>
      <c r="H349" s="135">
        <v>21.513999999999999</v>
      </c>
      <c r="I349" s="136">
        <v>0.26892500000000003</v>
      </c>
    </row>
    <row r="350" spans="1:9" ht="63" x14ac:dyDescent="0.25">
      <c r="A350" s="134" t="s">
        <v>726</v>
      </c>
      <c r="B350" s="140">
        <v>913</v>
      </c>
      <c r="C350" s="141">
        <v>4</v>
      </c>
      <c r="D350" s="141">
        <v>12</v>
      </c>
      <c r="E350" s="142" t="s">
        <v>308</v>
      </c>
      <c r="F350" s="143" t="s">
        <v>118</v>
      </c>
      <c r="G350" s="135">
        <v>80</v>
      </c>
      <c r="H350" s="135">
        <v>21.513999999999999</v>
      </c>
      <c r="I350" s="136">
        <v>0.26892500000000003</v>
      </c>
    </row>
    <row r="351" spans="1:9" ht="47.25" x14ac:dyDescent="0.25">
      <c r="A351" s="134" t="s">
        <v>309</v>
      </c>
      <c r="B351" s="140">
        <v>913</v>
      </c>
      <c r="C351" s="141">
        <v>4</v>
      </c>
      <c r="D351" s="141">
        <v>12</v>
      </c>
      <c r="E351" s="142" t="s">
        <v>310</v>
      </c>
      <c r="F351" s="143" t="s">
        <v>118</v>
      </c>
      <c r="G351" s="135">
        <v>80</v>
      </c>
      <c r="H351" s="135">
        <v>21.513999999999999</v>
      </c>
      <c r="I351" s="136">
        <v>0.26892500000000003</v>
      </c>
    </row>
    <row r="352" spans="1:9" ht="47.25" x14ac:dyDescent="0.25">
      <c r="A352" s="134" t="s">
        <v>315</v>
      </c>
      <c r="B352" s="140">
        <v>913</v>
      </c>
      <c r="C352" s="141">
        <v>4</v>
      </c>
      <c r="D352" s="141">
        <v>12</v>
      </c>
      <c r="E352" s="142" t="s">
        <v>316</v>
      </c>
      <c r="F352" s="143" t="s">
        <v>118</v>
      </c>
      <c r="G352" s="135">
        <v>80</v>
      </c>
      <c r="H352" s="135">
        <v>21.513999999999999</v>
      </c>
      <c r="I352" s="136">
        <v>0.26892500000000003</v>
      </c>
    </row>
    <row r="353" spans="1:9" ht="31.5" x14ac:dyDescent="0.25">
      <c r="A353" s="134" t="s">
        <v>124</v>
      </c>
      <c r="B353" s="140">
        <v>913</v>
      </c>
      <c r="C353" s="141">
        <v>4</v>
      </c>
      <c r="D353" s="141">
        <v>12</v>
      </c>
      <c r="E353" s="142" t="s">
        <v>316</v>
      </c>
      <c r="F353" s="143" t="s">
        <v>125</v>
      </c>
      <c r="G353" s="135">
        <v>80</v>
      </c>
      <c r="H353" s="135">
        <v>21.513999999999999</v>
      </c>
      <c r="I353" s="136">
        <v>0.26892500000000003</v>
      </c>
    </row>
    <row r="354" spans="1:9" x14ac:dyDescent="0.25">
      <c r="A354" s="134" t="s">
        <v>556</v>
      </c>
      <c r="B354" s="140">
        <v>913</v>
      </c>
      <c r="C354" s="141">
        <v>5</v>
      </c>
      <c r="D354" s="141">
        <v>0</v>
      </c>
      <c r="E354" s="142" t="s">
        <v>118</v>
      </c>
      <c r="F354" s="143" t="s">
        <v>118</v>
      </c>
      <c r="G354" s="135">
        <v>3.879</v>
      </c>
      <c r="H354" s="135">
        <v>1.6162000000000001</v>
      </c>
      <c r="I354" s="136">
        <v>0.41665377674658416</v>
      </c>
    </row>
    <row r="355" spans="1:9" s="62" customFormat="1" x14ac:dyDescent="0.25">
      <c r="A355" s="134" t="s">
        <v>321</v>
      </c>
      <c r="B355" s="140">
        <v>913</v>
      </c>
      <c r="C355" s="141">
        <v>5</v>
      </c>
      <c r="D355" s="141">
        <v>1</v>
      </c>
      <c r="E355" s="142" t="s">
        <v>118</v>
      </c>
      <c r="F355" s="143" t="s">
        <v>118</v>
      </c>
      <c r="G355" s="135">
        <v>3.879</v>
      </c>
      <c r="H355" s="135">
        <v>1.6162000000000001</v>
      </c>
      <c r="I355" s="136">
        <v>0.41665377674658416</v>
      </c>
    </row>
    <row r="356" spans="1:9" ht="47.25" x14ac:dyDescent="0.25">
      <c r="A356" s="134" t="s">
        <v>725</v>
      </c>
      <c r="B356" s="140">
        <v>913</v>
      </c>
      <c r="C356" s="141">
        <v>5</v>
      </c>
      <c r="D356" s="141">
        <v>1</v>
      </c>
      <c r="E356" s="142" t="s">
        <v>307</v>
      </c>
      <c r="F356" s="143" t="s">
        <v>118</v>
      </c>
      <c r="G356" s="135">
        <v>3.879</v>
      </c>
      <c r="H356" s="135">
        <v>1.6162000000000001</v>
      </c>
      <c r="I356" s="136">
        <v>0.41665377674658416</v>
      </c>
    </row>
    <row r="357" spans="1:9" ht="63" x14ac:dyDescent="0.25">
      <c r="A357" s="134" t="s">
        <v>726</v>
      </c>
      <c r="B357" s="140">
        <v>913</v>
      </c>
      <c r="C357" s="141">
        <v>5</v>
      </c>
      <c r="D357" s="141">
        <v>1</v>
      </c>
      <c r="E357" s="142" t="s">
        <v>308</v>
      </c>
      <c r="F357" s="143" t="s">
        <v>118</v>
      </c>
      <c r="G357" s="135">
        <v>3.879</v>
      </c>
      <c r="H357" s="135">
        <v>1.6162000000000001</v>
      </c>
      <c r="I357" s="136">
        <v>0.41665377674658416</v>
      </c>
    </row>
    <row r="358" spans="1:9" ht="47.25" x14ac:dyDescent="0.25">
      <c r="A358" s="134" t="s">
        <v>309</v>
      </c>
      <c r="B358" s="140">
        <v>913</v>
      </c>
      <c r="C358" s="141">
        <v>5</v>
      </c>
      <c r="D358" s="141">
        <v>1</v>
      </c>
      <c r="E358" s="142" t="s">
        <v>310</v>
      </c>
      <c r="F358" s="143" t="s">
        <v>118</v>
      </c>
      <c r="G358" s="135">
        <v>3.879</v>
      </c>
      <c r="H358" s="135">
        <v>1.6162000000000001</v>
      </c>
      <c r="I358" s="136">
        <v>0.41665377674658416</v>
      </c>
    </row>
    <row r="359" spans="1:9" ht="31.5" x14ac:dyDescent="0.25">
      <c r="A359" s="134" t="s">
        <v>319</v>
      </c>
      <c r="B359" s="140">
        <v>913</v>
      </c>
      <c r="C359" s="141">
        <v>5</v>
      </c>
      <c r="D359" s="141">
        <v>1</v>
      </c>
      <c r="E359" s="142" t="s">
        <v>320</v>
      </c>
      <c r="F359" s="143" t="s">
        <v>118</v>
      </c>
      <c r="G359" s="135">
        <v>3.879</v>
      </c>
      <c r="H359" s="135">
        <v>1.6162000000000001</v>
      </c>
      <c r="I359" s="136">
        <v>0.41665377674658416</v>
      </c>
    </row>
    <row r="360" spans="1:9" ht="31.5" x14ac:dyDescent="0.25">
      <c r="A360" s="134" t="s">
        <v>124</v>
      </c>
      <c r="B360" s="140">
        <v>913</v>
      </c>
      <c r="C360" s="141">
        <v>5</v>
      </c>
      <c r="D360" s="141">
        <v>1</v>
      </c>
      <c r="E360" s="142" t="s">
        <v>320</v>
      </c>
      <c r="F360" s="143" t="s">
        <v>125</v>
      </c>
      <c r="G360" s="135">
        <v>3.879</v>
      </c>
      <c r="H360" s="135">
        <v>1.6162000000000001</v>
      </c>
      <c r="I360" s="136">
        <v>0.41665377674658416</v>
      </c>
    </row>
    <row r="361" spans="1:9" x14ac:dyDescent="0.25">
      <c r="A361" s="134" t="s">
        <v>557</v>
      </c>
      <c r="B361" s="140">
        <v>913</v>
      </c>
      <c r="C361" s="141">
        <v>7</v>
      </c>
      <c r="D361" s="141">
        <v>0</v>
      </c>
      <c r="E361" s="142" t="s">
        <v>118</v>
      </c>
      <c r="F361" s="143" t="s">
        <v>118</v>
      </c>
      <c r="G361" s="135">
        <v>15</v>
      </c>
      <c r="H361" s="135">
        <v>0</v>
      </c>
      <c r="I361" s="136">
        <v>0</v>
      </c>
    </row>
    <row r="362" spans="1:9" ht="30" customHeight="1" x14ac:dyDescent="0.25">
      <c r="A362" s="134" t="s">
        <v>133</v>
      </c>
      <c r="B362" s="140">
        <v>913</v>
      </c>
      <c r="C362" s="141">
        <v>7</v>
      </c>
      <c r="D362" s="141">
        <v>5</v>
      </c>
      <c r="E362" s="142" t="s">
        <v>118</v>
      </c>
      <c r="F362" s="143" t="s">
        <v>118</v>
      </c>
      <c r="G362" s="135">
        <v>15</v>
      </c>
      <c r="H362" s="135">
        <v>0</v>
      </c>
      <c r="I362" s="136">
        <v>0</v>
      </c>
    </row>
    <row r="363" spans="1:9" ht="47.25" x14ac:dyDescent="0.25">
      <c r="A363" s="134" t="s">
        <v>725</v>
      </c>
      <c r="B363" s="140">
        <v>913</v>
      </c>
      <c r="C363" s="141">
        <v>7</v>
      </c>
      <c r="D363" s="141">
        <v>5</v>
      </c>
      <c r="E363" s="142" t="s">
        <v>307</v>
      </c>
      <c r="F363" s="143" t="s">
        <v>118</v>
      </c>
      <c r="G363" s="135">
        <v>15</v>
      </c>
      <c r="H363" s="135">
        <v>0</v>
      </c>
      <c r="I363" s="136">
        <v>0</v>
      </c>
    </row>
    <row r="364" spans="1:9" ht="63" x14ac:dyDescent="0.25">
      <c r="A364" s="134" t="s">
        <v>733</v>
      </c>
      <c r="B364" s="140">
        <v>913</v>
      </c>
      <c r="C364" s="141">
        <v>7</v>
      </c>
      <c r="D364" s="141">
        <v>5</v>
      </c>
      <c r="E364" s="142" t="s">
        <v>337</v>
      </c>
      <c r="F364" s="143" t="s">
        <v>118</v>
      </c>
      <c r="G364" s="135">
        <v>15</v>
      </c>
      <c r="H364" s="135">
        <v>0</v>
      </c>
      <c r="I364" s="136">
        <v>0</v>
      </c>
    </row>
    <row r="365" spans="1:9" ht="31.5" x14ac:dyDescent="0.25">
      <c r="A365" s="134" t="s">
        <v>338</v>
      </c>
      <c r="B365" s="140">
        <v>913</v>
      </c>
      <c r="C365" s="141">
        <v>7</v>
      </c>
      <c r="D365" s="141">
        <v>5</v>
      </c>
      <c r="E365" s="142" t="s">
        <v>339</v>
      </c>
      <c r="F365" s="143" t="s">
        <v>118</v>
      </c>
      <c r="G365" s="135">
        <v>15</v>
      </c>
      <c r="H365" s="135">
        <v>0</v>
      </c>
      <c r="I365" s="136">
        <v>0</v>
      </c>
    </row>
    <row r="366" spans="1:9" ht="31.5" x14ac:dyDescent="0.25">
      <c r="A366" s="134" t="s">
        <v>131</v>
      </c>
      <c r="B366" s="140">
        <v>913</v>
      </c>
      <c r="C366" s="141">
        <v>7</v>
      </c>
      <c r="D366" s="141">
        <v>5</v>
      </c>
      <c r="E366" s="142" t="s">
        <v>734</v>
      </c>
      <c r="F366" s="143" t="s">
        <v>118</v>
      </c>
      <c r="G366" s="135">
        <v>15</v>
      </c>
      <c r="H366" s="135">
        <v>0</v>
      </c>
      <c r="I366" s="136">
        <v>0</v>
      </c>
    </row>
    <row r="367" spans="1:9" ht="31.5" x14ac:dyDescent="0.25">
      <c r="A367" s="134" t="s">
        <v>124</v>
      </c>
      <c r="B367" s="140">
        <v>913</v>
      </c>
      <c r="C367" s="141">
        <v>7</v>
      </c>
      <c r="D367" s="141">
        <v>5</v>
      </c>
      <c r="E367" s="142" t="s">
        <v>734</v>
      </c>
      <c r="F367" s="143" t="s">
        <v>125</v>
      </c>
      <c r="G367" s="135">
        <v>15</v>
      </c>
      <c r="H367" s="135">
        <v>0</v>
      </c>
      <c r="I367" s="136">
        <v>0</v>
      </c>
    </row>
    <row r="368" spans="1:9" x14ac:dyDescent="0.25">
      <c r="A368" s="134" t="s">
        <v>562</v>
      </c>
      <c r="B368" s="140">
        <v>913</v>
      </c>
      <c r="C368" s="141">
        <v>12</v>
      </c>
      <c r="D368" s="141">
        <v>0</v>
      </c>
      <c r="E368" s="142" t="s">
        <v>118</v>
      </c>
      <c r="F368" s="143" t="s">
        <v>118</v>
      </c>
      <c r="G368" s="135">
        <v>3618</v>
      </c>
      <c r="H368" s="135">
        <v>2514.8710000000001</v>
      </c>
      <c r="I368" s="136">
        <v>0.69509977888336094</v>
      </c>
    </row>
    <row r="369" spans="1:9" x14ac:dyDescent="0.25">
      <c r="A369" s="134" t="s">
        <v>336</v>
      </c>
      <c r="B369" s="140">
        <v>913</v>
      </c>
      <c r="C369" s="141">
        <v>12</v>
      </c>
      <c r="D369" s="141">
        <v>2</v>
      </c>
      <c r="E369" s="142" t="s">
        <v>118</v>
      </c>
      <c r="F369" s="143" t="s">
        <v>118</v>
      </c>
      <c r="G369" s="135">
        <v>3618</v>
      </c>
      <c r="H369" s="135">
        <v>2514.8710000000001</v>
      </c>
      <c r="I369" s="136">
        <v>0.69509977888336094</v>
      </c>
    </row>
    <row r="370" spans="1:9" ht="47.25" x14ac:dyDescent="0.25">
      <c r="A370" s="134" t="s">
        <v>725</v>
      </c>
      <c r="B370" s="140">
        <v>913</v>
      </c>
      <c r="C370" s="141">
        <v>12</v>
      </c>
      <c r="D370" s="141">
        <v>2</v>
      </c>
      <c r="E370" s="142" t="s">
        <v>307</v>
      </c>
      <c r="F370" s="143" t="s">
        <v>118</v>
      </c>
      <c r="G370" s="135">
        <v>3618</v>
      </c>
      <c r="H370" s="135">
        <v>2514.8710000000001</v>
      </c>
      <c r="I370" s="136">
        <v>0.69509977888336094</v>
      </c>
    </row>
    <row r="371" spans="1:9" ht="60" customHeight="1" x14ac:dyDescent="0.25">
      <c r="A371" s="134" t="s">
        <v>727</v>
      </c>
      <c r="B371" s="140">
        <v>913</v>
      </c>
      <c r="C371" s="141">
        <v>12</v>
      </c>
      <c r="D371" s="141">
        <v>2</v>
      </c>
      <c r="E371" s="142" t="s">
        <v>322</v>
      </c>
      <c r="F371" s="143" t="s">
        <v>118</v>
      </c>
      <c r="G371" s="135">
        <v>3618</v>
      </c>
      <c r="H371" s="135">
        <v>2514.8710000000001</v>
      </c>
      <c r="I371" s="136">
        <v>0.69509977888336094</v>
      </c>
    </row>
    <row r="372" spans="1:9" ht="63" x14ac:dyDescent="0.25">
      <c r="A372" s="134" t="s">
        <v>332</v>
      </c>
      <c r="B372" s="140">
        <v>913</v>
      </c>
      <c r="C372" s="141">
        <v>12</v>
      </c>
      <c r="D372" s="141">
        <v>2</v>
      </c>
      <c r="E372" s="142" t="s">
        <v>333</v>
      </c>
      <c r="F372" s="143" t="s">
        <v>118</v>
      </c>
      <c r="G372" s="135">
        <v>3618</v>
      </c>
      <c r="H372" s="135">
        <v>2514.8710000000001</v>
      </c>
      <c r="I372" s="136">
        <v>0.69509977888336094</v>
      </c>
    </row>
    <row r="373" spans="1:9" ht="31.5" x14ac:dyDescent="0.25">
      <c r="A373" s="134" t="s">
        <v>334</v>
      </c>
      <c r="B373" s="140">
        <v>913</v>
      </c>
      <c r="C373" s="141">
        <v>12</v>
      </c>
      <c r="D373" s="141">
        <v>2</v>
      </c>
      <c r="E373" s="142" t="s">
        <v>335</v>
      </c>
      <c r="F373" s="143" t="s">
        <v>118</v>
      </c>
      <c r="G373" s="135">
        <v>3618</v>
      </c>
      <c r="H373" s="135">
        <v>2514.8710000000001</v>
      </c>
      <c r="I373" s="136">
        <v>0.69509977888336094</v>
      </c>
    </row>
    <row r="374" spans="1:9" x14ac:dyDescent="0.25">
      <c r="A374" s="134" t="s">
        <v>136</v>
      </c>
      <c r="B374" s="140">
        <v>913</v>
      </c>
      <c r="C374" s="141">
        <v>12</v>
      </c>
      <c r="D374" s="141">
        <v>2</v>
      </c>
      <c r="E374" s="142" t="s">
        <v>335</v>
      </c>
      <c r="F374" s="143" t="s">
        <v>137</v>
      </c>
      <c r="G374" s="135">
        <v>3618</v>
      </c>
      <c r="H374" s="135">
        <v>2514.8710000000001</v>
      </c>
      <c r="I374" s="136">
        <v>0.69509977888336094</v>
      </c>
    </row>
    <row r="375" spans="1:9" x14ac:dyDescent="0.25">
      <c r="A375" s="145" t="s">
        <v>569</v>
      </c>
      <c r="B375" s="146">
        <v>916</v>
      </c>
      <c r="C375" s="147">
        <v>0</v>
      </c>
      <c r="D375" s="147">
        <v>0</v>
      </c>
      <c r="E375" s="148" t="s">
        <v>118</v>
      </c>
      <c r="F375" s="149" t="s">
        <v>118</v>
      </c>
      <c r="G375" s="138">
        <v>2074.7339999999999</v>
      </c>
      <c r="H375" s="138">
        <v>1442.71822</v>
      </c>
      <c r="I375" s="139">
        <v>0.69537503120882005</v>
      </c>
    </row>
    <row r="376" spans="1:9" x14ac:dyDescent="0.25">
      <c r="A376" s="134" t="s">
        <v>552</v>
      </c>
      <c r="B376" s="140">
        <v>916</v>
      </c>
      <c r="C376" s="141">
        <v>1</v>
      </c>
      <c r="D376" s="141">
        <v>0</v>
      </c>
      <c r="E376" s="142" t="s">
        <v>118</v>
      </c>
      <c r="F376" s="143" t="s">
        <v>118</v>
      </c>
      <c r="G376" s="135">
        <v>2074.7339999999999</v>
      </c>
      <c r="H376" s="135">
        <v>1442.71822</v>
      </c>
      <c r="I376" s="136">
        <v>0.69537503120882005</v>
      </c>
    </row>
    <row r="377" spans="1:9" ht="63" x14ac:dyDescent="0.25">
      <c r="A377" s="134" t="s">
        <v>518</v>
      </c>
      <c r="B377" s="140">
        <v>916</v>
      </c>
      <c r="C377" s="141">
        <v>1</v>
      </c>
      <c r="D377" s="141">
        <v>3</v>
      </c>
      <c r="E377" s="142" t="s">
        <v>118</v>
      </c>
      <c r="F377" s="143" t="s">
        <v>118</v>
      </c>
      <c r="G377" s="135">
        <v>2074.7339999999999</v>
      </c>
      <c r="H377" s="135">
        <v>1442.71822</v>
      </c>
      <c r="I377" s="136">
        <v>0.69537503120882005</v>
      </c>
    </row>
    <row r="378" spans="1:9" x14ac:dyDescent="0.25">
      <c r="A378" s="134" t="s">
        <v>512</v>
      </c>
      <c r="B378" s="140">
        <v>916</v>
      </c>
      <c r="C378" s="141">
        <v>1</v>
      </c>
      <c r="D378" s="141">
        <v>3</v>
      </c>
      <c r="E378" s="142" t="s">
        <v>513</v>
      </c>
      <c r="F378" s="143" t="s">
        <v>118</v>
      </c>
      <c r="G378" s="135">
        <v>2074.7339999999999</v>
      </c>
      <c r="H378" s="135">
        <v>1442.71822</v>
      </c>
      <c r="I378" s="136">
        <v>0.69537503120882005</v>
      </c>
    </row>
    <row r="379" spans="1:9" ht="31.5" x14ac:dyDescent="0.25">
      <c r="A379" s="134" t="s">
        <v>514</v>
      </c>
      <c r="B379" s="140">
        <v>916</v>
      </c>
      <c r="C379" s="141">
        <v>1</v>
      </c>
      <c r="D379" s="141">
        <v>3</v>
      </c>
      <c r="E379" s="142" t="s">
        <v>515</v>
      </c>
      <c r="F379" s="143" t="s">
        <v>118</v>
      </c>
      <c r="G379" s="135">
        <v>2074.7339999999999</v>
      </c>
      <c r="H379" s="135">
        <v>1442.71822</v>
      </c>
      <c r="I379" s="136">
        <v>0.69537503120882005</v>
      </c>
    </row>
    <row r="380" spans="1:9" ht="31.5" x14ac:dyDescent="0.25">
      <c r="A380" s="134" t="s">
        <v>516</v>
      </c>
      <c r="B380" s="140">
        <v>916</v>
      </c>
      <c r="C380" s="141">
        <v>1</v>
      </c>
      <c r="D380" s="141">
        <v>3</v>
      </c>
      <c r="E380" s="142" t="s">
        <v>517</v>
      </c>
      <c r="F380" s="143" t="s">
        <v>118</v>
      </c>
      <c r="G380" s="135">
        <v>1471.412</v>
      </c>
      <c r="H380" s="135">
        <v>998.93506000000002</v>
      </c>
      <c r="I380" s="136">
        <v>0.67889555066833762</v>
      </c>
    </row>
    <row r="381" spans="1:9" ht="156" customHeight="1" x14ac:dyDescent="0.25">
      <c r="A381" s="134" t="s">
        <v>194</v>
      </c>
      <c r="B381" s="140">
        <v>916</v>
      </c>
      <c r="C381" s="141">
        <v>1</v>
      </c>
      <c r="D381" s="141">
        <v>3</v>
      </c>
      <c r="E381" s="142" t="s">
        <v>757</v>
      </c>
      <c r="F381" s="143" t="s">
        <v>118</v>
      </c>
      <c r="G381" s="135">
        <v>1471.412</v>
      </c>
      <c r="H381" s="135">
        <v>998.93506000000002</v>
      </c>
      <c r="I381" s="136">
        <v>0.67889555066833762</v>
      </c>
    </row>
    <row r="382" spans="1:9" ht="63" customHeight="1" x14ac:dyDescent="0.25">
      <c r="A382" s="134" t="s">
        <v>140</v>
      </c>
      <c r="B382" s="140">
        <v>916</v>
      </c>
      <c r="C382" s="141">
        <v>1</v>
      </c>
      <c r="D382" s="141">
        <v>3</v>
      </c>
      <c r="E382" s="142" t="s">
        <v>757</v>
      </c>
      <c r="F382" s="143" t="s">
        <v>141</v>
      </c>
      <c r="G382" s="135">
        <v>1471.412</v>
      </c>
      <c r="H382" s="135">
        <v>998.93506000000002</v>
      </c>
      <c r="I382" s="136">
        <v>0.67889555066833762</v>
      </c>
    </row>
    <row r="383" spans="1:9" ht="31.5" x14ac:dyDescent="0.25">
      <c r="A383" s="134" t="s">
        <v>519</v>
      </c>
      <c r="B383" s="140">
        <v>916</v>
      </c>
      <c r="C383" s="141">
        <v>1</v>
      </c>
      <c r="D383" s="141">
        <v>3</v>
      </c>
      <c r="E383" s="142" t="s">
        <v>520</v>
      </c>
      <c r="F383" s="143" t="s">
        <v>118</v>
      </c>
      <c r="G383" s="135">
        <v>603.322</v>
      </c>
      <c r="H383" s="135">
        <v>443.78315999999995</v>
      </c>
      <c r="I383" s="136">
        <v>0.73556601615720951</v>
      </c>
    </row>
    <row r="384" spans="1:9" ht="31.5" x14ac:dyDescent="0.25">
      <c r="A384" s="134" t="s">
        <v>245</v>
      </c>
      <c r="B384" s="140">
        <v>916</v>
      </c>
      <c r="C384" s="141">
        <v>1</v>
      </c>
      <c r="D384" s="141">
        <v>3</v>
      </c>
      <c r="E384" s="142" t="s">
        <v>521</v>
      </c>
      <c r="F384" s="143" t="s">
        <v>118</v>
      </c>
      <c r="G384" s="135">
        <v>14.486000000000001</v>
      </c>
      <c r="H384" s="135">
        <v>9.2246600000000001</v>
      </c>
      <c r="I384" s="136">
        <v>0.63679828800220906</v>
      </c>
    </row>
    <row r="385" spans="1:9" ht="63" customHeight="1" x14ac:dyDescent="0.25">
      <c r="A385" s="134" t="s">
        <v>140</v>
      </c>
      <c r="B385" s="140">
        <v>916</v>
      </c>
      <c r="C385" s="141">
        <v>1</v>
      </c>
      <c r="D385" s="141">
        <v>3</v>
      </c>
      <c r="E385" s="142" t="s">
        <v>521</v>
      </c>
      <c r="F385" s="143" t="s">
        <v>141</v>
      </c>
      <c r="G385" s="135">
        <v>2.5</v>
      </c>
      <c r="H385" s="135">
        <v>1.38</v>
      </c>
      <c r="I385" s="136">
        <v>0.55200000000000005</v>
      </c>
    </row>
    <row r="386" spans="1:9" ht="31.5" x14ac:dyDescent="0.25">
      <c r="A386" s="134" t="s">
        <v>124</v>
      </c>
      <c r="B386" s="140">
        <v>916</v>
      </c>
      <c r="C386" s="141">
        <v>1</v>
      </c>
      <c r="D386" s="141">
        <v>3</v>
      </c>
      <c r="E386" s="142" t="s">
        <v>521</v>
      </c>
      <c r="F386" s="143" t="s">
        <v>125</v>
      </c>
      <c r="G386" s="135">
        <v>11.986000000000001</v>
      </c>
      <c r="H386" s="135">
        <v>7.8446600000000002</v>
      </c>
      <c r="I386" s="136">
        <v>0.65448523277156678</v>
      </c>
    </row>
    <row r="387" spans="1:9" ht="173.25" x14ac:dyDescent="0.25">
      <c r="A387" s="134" t="s">
        <v>194</v>
      </c>
      <c r="B387" s="140">
        <v>916</v>
      </c>
      <c r="C387" s="141">
        <v>1</v>
      </c>
      <c r="D387" s="141">
        <v>3</v>
      </c>
      <c r="E387" s="142" t="s">
        <v>758</v>
      </c>
      <c r="F387" s="143" t="s">
        <v>118</v>
      </c>
      <c r="G387" s="135">
        <v>588.83600000000001</v>
      </c>
      <c r="H387" s="135">
        <v>434.55849999999998</v>
      </c>
      <c r="I387" s="136">
        <v>0.73799580868017578</v>
      </c>
    </row>
    <row r="388" spans="1:9" ht="63" customHeight="1" x14ac:dyDescent="0.25">
      <c r="A388" s="134" t="s">
        <v>140</v>
      </c>
      <c r="B388" s="140">
        <v>916</v>
      </c>
      <c r="C388" s="141">
        <v>1</v>
      </c>
      <c r="D388" s="141">
        <v>3</v>
      </c>
      <c r="E388" s="142" t="s">
        <v>758</v>
      </c>
      <c r="F388" s="143" t="s">
        <v>141</v>
      </c>
      <c r="G388" s="135">
        <v>588.83600000000001</v>
      </c>
      <c r="H388" s="135">
        <v>434.55849999999998</v>
      </c>
      <c r="I388" s="136">
        <v>0.73799580868017578</v>
      </c>
    </row>
    <row r="389" spans="1:9" x14ac:dyDescent="0.25">
      <c r="A389" s="145" t="s">
        <v>570</v>
      </c>
      <c r="B389" s="146">
        <v>917</v>
      </c>
      <c r="C389" s="147">
        <v>0</v>
      </c>
      <c r="D389" s="147">
        <v>0</v>
      </c>
      <c r="E389" s="148" t="s">
        <v>118</v>
      </c>
      <c r="F389" s="149" t="s">
        <v>118</v>
      </c>
      <c r="G389" s="138">
        <v>78581.621809999997</v>
      </c>
      <c r="H389" s="138">
        <v>50835.679920000002</v>
      </c>
      <c r="I389" s="139">
        <v>0.64691563687644382</v>
      </c>
    </row>
    <row r="390" spans="1:9" x14ac:dyDescent="0.25">
      <c r="A390" s="134" t="s">
        <v>552</v>
      </c>
      <c r="B390" s="140">
        <v>917</v>
      </c>
      <c r="C390" s="141">
        <v>1</v>
      </c>
      <c r="D390" s="141">
        <v>0</v>
      </c>
      <c r="E390" s="142" t="s">
        <v>118</v>
      </c>
      <c r="F390" s="143" t="s">
        <v>118</v>
      </c>
      <c r="G390" s="135">
        <v>64648.258159999998</v>
      </c>
      <c r="H390" s="135">
        <v>40744.972439999998</v>
      </c>
      <c r="I390" s="136">
        <v>0.63025630697054502</v>
      </c>
    </row>
    <row r="391" spans="1:9" ht="47.25" x14ac:dyDescent="0.25">
      <c r="A391" s="134" t="s">
        <v>371</v>
      </c>
      <c r="B391" s="140">
        <v>917</v>
      </c>
      <c r="C391" s="141">
        <v>1</v>
      </c>
      <c r="D391" s="141">
        <v>2</v>
      </c>
      <c r="E391" s="142" t="s">
        <v>118</v>
      </c>
      <c r="F391" s="143" t="s">
        <v>118</v>
      </c>
      <c r="G391" s="135">
        <v>3607.4369999999999</v>
      </c>
      <c r="H391" s="135">
        <v>2668.3315600000001</v>
      </c>
      <c r="I391" s="136">
        <v>0.73967516549838574</v>
      </c>
    </row>
    <row r="392" spans="1:9" ht="47.25" x14ac:dyDescent="0.25">
      <c r="A392" s="134" t="s">
        <v>736</v>
      </c>
      <c r="B392" s="140">
        <v>917</v>
      </c>
      <c r="C392" s="141">
        <v>1</v>
      </c>
      <c r="D392" s="141">
        <v>2</v>
      </c>
      <c r="E392" s="142" t="s">
        <v>341</v>
      </c>
      <c r="F392" s="143" t="s">
        <v>118</v>
      </c>
      <c r="G392" s="135">
        <v>3607.4369999999999</v>
      </c>
      <c r="H392" s="135">
        <v>2668.3315600000001</v>
      </c>
      <c r="I392" s="136">
        <v>0.73967516549838574</v>
      </c>
    </row>
    <row r="393" spans="1:9" ht="31.5" x14ac:dyDescent="0.25">
      <c r="A393" s="134" t="s">
        <v>737</v>
      </c>
      <c r="B393" s="140">
        <v>917</v>
      </c>
      <c r="C393" s="141">
        <v>1</v>
      </c>
      <c r="D393" s="141">
        <v>2</v>
      </c>
      <c r="E393" s="142" t="s">
        <v>342</v>
      </c>
      <c r="F393" s="143" t="s">
        <v>118</v>
      </c>
      <c r="G393" s="135">
        <v>3607.4369999999999</v>
      </c>
      <c r="H393" s="135">
        <v>2668.3315600000001</v>
      </c>
      <c r="I393" s="136">
        <v>0.73967516549838574</v>
      </c>
    </row>
    <row r="394" spans="1:9" ht="31.5" x14ac:dyDescent="0.25">
      <c r="A394" s="134" t="s">
        <v>368</v>
      </c>
      <c r="B394" s="140">
        <v>917</v>
      </c>
      <c r="C394" s="141">
        <v>1</v>
      </c>
      <c r="D394" s="141">
        <v>2</v>
      </c>
      <c r="E394" s="142" t="s">
        <v>369</v>
      </c>
      <c r="F394" s="143" t="s">
        <v>118</v>
      </c>
      <c r="G394" s="135">
        <v>3607.4369999999999</v>
      </c>
      <c r="H394" s="135">
        <v>2668.3315600000001</v>
      </c>
      <c r="I394" s="136">
        <v>0.73967516549838574</v>
      </c>
    </row>
    <row r="395" spans="1:9" ht="156.75" customHeight="1" x14ac:dyDescent="0.25">
      <c r="A395" s="134" t="s">
        <v>194</v>
      </c>
      <c r="B395" s="140">
        <v>917</v>
      </c>
      <c r="C395" s="141">
        <v>1</v>
      </c>
      <c r="D395" s="141">
        <v>2</v>
      </c>
      <c r="E395" s="142" t="s">
        <v>738</v>
      </c>
      <c r="F395" s="143" t="s">
        <v>118</v>
      </c>
      <c r="G395" s="135">
        <v>3607.4369999999999</v>
      </c>
      <c r="H395" s="135">
        <v>2668.3315600000001</v>
      </c>
      <c r="I395" s="136">
        <v>0.73967516549838574</v>
      </c>
    </row>
    <row r="396" spans="1:9" ht="63" customHeight="1" x14ac:dyDescent="0.25">
      <c r="A396" s="134" t="s">
        <v>140</v>
      </c>
      <c r="B396" s="140">
        <v>917</v>
      </c>
      <c r="C396" s="141">
        <v>1</v>
      </c>
      <c r="D396" s="141">
        <v>2</v>
      </c>
      <c r="E396" s="142" t="s">
        <v>738</v>
      </c>
      <c r="F396" s="143" t="s">
        <v>141</v>
      </c>
      <c r="G396" s="135">
        <v>3607.4369999999999</v>
      </c>
      <c r="H396" s="135">
        <v>2668.3315600000001</v>
      </c>
      <c r="I396" s="136">
        <v>0.73967516549838574</v>
      </c>
    </row>
    <row r="397" spans="1:9" ht="63" x14ac:dyDescent="0.25">
      <c r="A397" s="134" t="s">
        <v>272</v>
      </c>
      <c r="B397" s="140">
        <v>917</v>
      </c>
      <c r="C397" s="141">
        <v>1</v>
      </c>
      <c r="D397" s="141">
        <v>4</v>
      </c>
      <c r="E397" s="142" t="s">
        <v>118</v>
      </c>
      <c r="F397" s="143" t="s">
        <v>118</v>
      </c>
      <c r="G397" s="135">
        <v>59085.472159999998</v>
      </c>
      <c r="H397" s="135">
        <v>36677.854579999999</v>
      </c>
      <c r="I397" s="136">
        <v>0.62075927024292055</v>
      </c>
    </row>
    <row r="398" spans="1:9" ht="47.25" x14ac:dyDescent="0.25">
      <c r="A398" s="134" t="s">
        <v>693</v>
      </c>
      <c r="B398" s="140">
        <v>917</v>
      </c>
      <c r="C398" s="141">
        <v>1</v>
      </c>
      <c r="D398" s="141">
        <v>4</v>
      </c>
      <c r="E398" s="142" t="s">
        <v>248</v>
      </c>
      <c r="F398" s="143" t="s">
        <v>118</v>
      </c>
      <c r="G398" s="135">
        <v>3</v>
      </c>
      <c r="H398" s="135">
        <v>0</v>
      </c>
      <c r="I398" s="136">
        <v>0</v>
      </c>
    </row>
    <row r="399" spans="1:9" ht="63" x14ac:dyDescent="0.25">
      <c r="A399" s="134" t="s">
        <v>707</v>
      </c>
      <c r="B399" s="140">
        <v>917</v>
      </c>
      <c r="C399" s="141">
        <v>1</v>
      </c>
      <c r="D399" s="141">
        <v>4</v>
      </c>
      <c r="E399" s="142" t="s">
        <v>265</v>
      </c>
      <c r="F399" s="143" t="s">
        <v>118</v>
      </c>
      <c r="G399" s="135">
        <v>3</v>
      </c>
      <c r="H399" s="135">
        <v>0</v>
      </c>
      <c r="I399" s="136">
        <v>0</v>
      </c>
    </row>
    <row r="400" spans="1:9" ht="63" x14ac:dyDescent="0.25">
      <c r="A400" s="134" t="s">
        <v>269</v>
      </c>
      <c r="B400" s="140">
        <v>917</v>
      </c>
      <c r="C400" s="141">
        <v>1</v>
      </c>
      <c r="D400" s="141">
        <v>4</v>
      </c>
      <c r="E400" s="142" t="s">
        <v>270</v>
      </c>
      <c r="F400" s="143" t="s">
        <v>118</v>
      </c>
      <c r="G400" s="135">
        <v>3</v>
      </c>
      <c r="H400" s="135">
        <v>0</v>
      </c>
      <c r="I400" s="136">
        <v>0</v>
      </c>
    </row>
    <row r="401" spans="1:9" ht="63" x14ac:dyDescent="0.25">
      <c r="A401" s="134" t="s">
        <v>205</v>
      </c>
      <c r="B401" s="140">
        <v>917</v>
      </c>
      <c r="C401" s="141">
        <v>1</v>
      </c>
      <c r="D401" s="141">
        <v>4</v>
      </c>
      <c r="E401" s="142" t="s">
        <v>271</v>
      </c>
      <c r="F401" s="143" t="s">
        <v>118</v>
      </c>
      <c r="G401" s="135">
        <v>3</v>
      </c>
      <c r="H401" s="135">
        <v>0</v>
      </c>
      <c r="I401" s="136">
        <v>0</v>
      </c>
    </row>
    <row r="402" spans="1:9" ht="31.5" x14ac:dyDescent="0.25">
      <c r="A402" s="134" t="s">
        <v>124</v>
      </c>
      <c r="B402" s="140">
        <v>917</v>
      </c>
      <c r="C402" s="141">
        <v>1</v>
      </c>
      <c r="D402" s="141">
        <v>4</v>
      </c>
      <c r="E402" s="142" t="s">
        <v>271</v>
      </c>
      <c r="F402" s="143" t="s">
        <v>125</v>
      </c>
      <c r="G402" s="135">
        <v>3</v>
      </c>
      <c r="H402" s="135">
        <v>0</v>
      </c>
      <c r="I402" s="136">
        <v>0</v>
      </c>
    </row>
    <row r="403" spans="1:9" ht="47.25" x14ac:dyDescent="0.25">
      <c r="A403" s="134" t="s">
        <v>736</v>
      </c>
      <c r="B403" s="140">
        <v>917</v>
      </c>
      <c r="C403" s="141">
        <v>1</v>
      </c>
      <c r="D403" s="141">
        <v>4</v>
      </c>
      <c r="E403" s="142" t="s">
        <v>341</v>
      </c>
      <c r="F403" s="143" t="s">
        <v>118</v>
      </c>
      <c r="G403" s="135">
        <v>59082.472159999998</v>
      </c>
      <c r="H403" s="135">
        <v>36677.854579999999</v>
      </c>
      <c r="I403" s="136">
        <v>0.62079079021394834</v>
      </c>
    </row>
    <row r="404" spans="1:9" ht="31.5" x14ac:dyDescent="0.25">
      <c r="A404" s="134" t="s">
        <v>737</v>
      </c>
      <c r="B404" s="140">
        <v>917</v>
      </c>
      <c r="C404" s="141">
        <v>1</v>
      </c>
      <c r="D404" s="141">
        <v>4</v>
      </c>
      <c r="E404" s="142" t="s">
        <v>342</v>
      </c>
      <c r="F404" s="143" t="s">
        <v>118</v>
      </c>
      <c r="G404" s="135">
        <v>59082.472159999998</v>
      </c>
      <c r="H404" s="135">
        <v>36677.854579999999</v>
      </c>
      <c r="I404" s="136">
        <v>0.62079079021394834</v>
      </c>
    </row>
    <row r="405" spans="1:9" ht="31.5" x14ac:dyDescent="0.25">
      <c r="A405" s="134" t="s">
        <v>364</v>
      </c>
      <c r="B405" s="140">
        <v>917</v>
      </c>
      <c r="C405" s="141">
        <v>1</v>
      </c>
      <c r="D405" s="141">
        <v>4</v>
      </c>
      <c r="E405" s="142" t="s">
        <v>365</v>
      </c>
      <c r="F405" s="143" t="s">
        <v>118</v>
      </c>
      <c r="G405" s="135">
        <v>54020.472159999998</v>
      </c>
      <c r="H405" s="135">
        <v>32962.393060000002</v>
      </c>
      <c r="I405" s="136">
        <v>0.6101833571978168</v>
      </c>
    </row>
    <row r="406" spans="1:9" ht="31.5" x14ac:dyDescent="0.25">
      <c r="A406" s="134" t="s">
        <v>199</v>
      </c>
      <c r="B406" s="140">
        <v>917</v>
      </c>
      <c r="C406" s="141">
        <v>1</v>
      </c>
      <c r="D406" s="141">
        <v>4</v>
      </c>
      <c r="E406" s="142" t="s">
        <v>366</v>
      </c>
      <c r="F406" s="143" t="s">
        <v>118</v>
      </c>
      <c r="G406" s="135">
        <v>4033.2481600000001</v>
      </c>
      <c r="H406" s="135">
        <v>1817.5401100000001</v>
      </c>
      <c r="I406" s="136">
        <v>0.45063929564899374</v>
      </c>
    </row>
    <row r="407" spans="1:9" ht="63" customHeight="1" x14ac:dyDescent="0.25">
      <c r="A407" s="134" t="s">
        <v>140</v>
      </c>
      <c r="B407" s="140">
        <v>917</v>
      </c>
      <c r="C407" s="141">
        <v>1</v>
      </c>
      <c r="D407" s="141">
        <v>4</v>
      </c>
      <c r="E407" s="142" t="s">
        <v>366</v>
      </c>
      <c r="F407" s="143" t="s">
        <v>141</v>
      </c>
      <c r="G407" s="135">
        <v>42.60998</v>
      </c>
      <c r="H407" s="135">
        <v>19.004000000000001</v>
      </c>
      <c r="I407" s="136">
        <v>0.44599880121980812</v>
      </c>
    </row>
    <row r="408" spans="1:9" ht="31.5" x14ac:dyDescent="0.25">
      <c r="A408" s="134" t="s">
        <v>124</v>
      </c>
      <c r="B408" s="140">
        <v>917</v>
      </c>
      <c r="C408" s="141">
        <v>1</v>
      </c>
      <c r="D408" s="141">
        <v>4</v>
      </c>
      <c r="E408" s="142" t="s">
        <v>366</v>
      </c>
      <c r="F408" s="143" t="s">
        <v>125</v>
      </c>
      <c r="G408" s="135">
        <v>3947.6830199999999</v>
      </c>
      <c r="H408" s="135">
        <v>1760.4269099999999</v>
      </c>
      <c r="I408" s="136">
        <v>0.44593927655316151</v>
      </c>
    </row>
    <row r="409" spans="1:9" x14ac:dyDescent="0.25">
      <c r="A409" s="134" t="s">
        <v>142</v>
      </c>
      <c r="B409" s="140">
        <v>917</v>
      </c>
      <c r="C409" s="141">
        <v>1</v>
      </c>
      <c r="D409" s="141">
        <v>4</v>
      </c>
      <c r="E409" s="142" t="s">
        <v>366</v>
      </c>
      <c r="F409" s="143" t="s">
        <v>143</v>
      </c>
      <c r="G409" s="135">
        <v>25</v>
      </c>
      <c r="H409" s="135">
        <v>25</v>
      </c>
      <c r="I409" s="136">
        <v>1</v>
      </c>
    </row>
    <row r="410" spans="1:9" x14ac:dyDescent="0.25">
      <c r="A410" s="134" t="s">
        <v>136</v>
      </c>
      <c r="B410" s="140">
        <v>917</v>
      </c>
      <c r="C410" s="141">
        <v>1</v>
      </c>
      <c r="D410" s="141">
        <v>4</v>
      </c>
      <c r="E410" s="142" t="s">
        <v>366</v>
      </c>
      <c r="F410" s="143" t="s">
        <v>137</v>
      </c>
      <c r="G410" s="135">
        <v>17.955159999999999</v>
      </c>
      <c r="H410" s="135">
        <v>13.109200000000001</v>
      </c>
      <c r="I410" s="136">
        <v>0.73010766821348294</v>
      </c>
    </row>
    <row r="411" spans="1:9" ht="156.75" customHeight="1" x14ac:dyDescent="0.25">
      <c r="A411" s="134" t="s">
        <v>194</v>
      </c>
      <c r="B411" s="140">
        <v>917</v>
      </c>
      <c r="C411" s="141">
        <v>1</v>
      </c>
      <c r="D411" s="141">
        <v>4</v>
      </c>
      <c r="E411" s="142" t="s">
        <v>367</v>
      </c>
      <c r="F411" s="143" t="s">
        <v>118</v>
      </c>
      <c r="G411" s="135">
        <v>49987.224000000002</v>
      </c>
      <c r="H411" s="135">
        <v>31144.85295</v>
      </c>
      <c r="I411" s="136">
        <v>0.62305626233615208</v>
      </c>
    </row>
    <row r="412" spans="1:9" ht="63" customHeight="1" x14ac:dyDescent="0.25">
      <c r="A412" s="134" t="s">
        <v>140</v>
      </c>
      <c r="B412" s="140">
        <v>917</v>
      </c>
      <c r="C412" s="141">
        <v>1</v>
      </c>
      <c r="D412" s="141">
        <v>4</v>
      </c>
      <c r="E412" s="142" t="s">
        <v>367</v>
      </c>
      <c r="F412" s="143" t="s">
        <v>141</v>
      </c>
      <c r="G412" s="135">
        <v>49987.224000000002</v>
      </c>
      <c r="H412" s="135">
        <v>31144.85295</v>
      </c>
      <c r="I412" s="136">
        <v>0.62305626233615208</v>
      </c>
    </row>
    <row r="413" spans="1:9" ht="31.5" x14ac:dyDescent="0.25">
      <c r="A413" s="134" t="s">
        <v>372</v>
      </c>
      <c r="B413" s="140">
        <v>917</v>
      </c>
      <c r="C413" s="141">
        <v>1</v>
      </c>
      <c r="D413" s="141">
        <v>4</v>
      </c>
      <c r="E413" s="142" t="s">
        <v>373</v>
      </c>
      <c r="F413" s="143" t="s">
        <v>118</v>
      </c>
      <c r="G413" s="135">
        <v>5062</v>
      </c>
      <c r="H413" s="135">
        <v>3715.4615199999998</v>
      </c>
      <c r="I413" s="136">
        <v>0.73399081785855391</v>
      </c>
    </row>
    <row r="414" spans="1:9" ht="78.75" x14ac:dyDescent="0.25">
      <c r="A414" s="134" t="s">
        <v>377</v>
      </c>
      <c r="B414" s="140">
        <v>917</v>
      </c>
      <c r="C414" s="141">
        <v>1</v>
      </c>
      <c r="D414" s="141">
        <v>4</v>
      </c>
      <c r="E414" s="142" t="s">
        <v>378</v>
      </c>
      <c r="F414" s="143" t="s">
        <v>118</v>
      </c>
      <c r="G414" s="135">
        <v>1745.5</v>
      </c>
      <c r="H414" s="135">
        <v>1331.3120700000002</v>
      </c>
      <c r="I414" s="136">
        <v>0.76271101117158413</v>
      </c>
    </row>
    <row r="415" spans="1:9" ht="63" customHeight="1" x14ac:dyDescent="0.25">
      <c r="A415" s="134" t="s">
        <v>140</v>
      </c>
      <c r="B415" s="140">
        <v>917</v>
      </c>
      <c r="C415" s="141">
        <v>1</v>
      </c>
      <c r="D415" s="141">
        <v>4</v>
      </c>
      <c r="E415" s="142" t="s">
        <v>378</v>
      </c>
      <c r="F415" s="143" t="s">
        <v>141</v>
      </c>
      <c r="G415" s="135">
        <v>1600.66</v>
      </c>
      <c r="H415" s="135">
        <v>1219.1843899999999</v>
      </c>
      <c r="I415" s="136">
        <v>0.76167605237839386</v>
      </c>
    </row>
    <row r="416" spans="1:9" ht="31.5" x14ac:dyDescent="0.25">
      <c r="A416" s="134" t="s">
        <v>124</v>
      </c>
      <c r="B416" s="140">
        <v>917</v>
      </c>
      <c r="C416" s="141">
        <v>1</v>
      </c>
      <c r="D416" s="141">
        <v>4</v>
      </c>
      <c r="E416" s="142" t="s">
        <v>378</v>
      </c>
      <c r="F416" s="143" t="s">
        <v>125</v>
      </c>
      <c r="G416" s="135">
        <v>144.84</v>
      </c>
      <c r="H416" s="135">
        <v>112.12768</v>
      </c>
      <c r="I416" s="136">
        <v>0.77414857774095547</v>
      </c>
    </row>
    <row r="417" spans="1:9" ht="63" x14ac:dyDescent="0.25">
      <c r="A417" s="134" t="s">
        <v>379</v>
      </c>
      <c r="B417" s="140">
        <v>917</v>
      </c>
      <c r="C417" s="141">
        <v>1</v>
      </c>
      <c r="D417" s="141">
        <v>4</v>
      </c>
      <c r="E417" s="142" t="s">
        <v>380</v>
      </c>
      <c r="F417" s="143" t="s">
        <v>118</v>
      </c>
      <c r="G417" s="135">
        <v>1631.9</v>
      </c>
      <c r="H417" s="135">
        <v>1193.7238799999998</v>
      </c>
      <c r="I417" s="136">
        <v>0.73149327777437334</v>
      </c>
    </row>
    <row r="418" spans="1:9" ht="63" customHeight="1" x14ac:dyDescent="0.25">
      <c r="A418" s="134" t="s">
        <v>140</v>
      </c>
      <c r="B418" s="140">
        <v>917</v>
      </c>
      <c r="C418" s="141">
        <v>1</v>
      </c>
      <c r="D418" s="141">
        <v>4</v>
      </c>
      <c r="E418" s="142" t="s">
        <v>380</v>
      </c>
      <c r="F418" s="143" t="s">
        <v>141</v>
      </c>
      <c r="G418" s="135">
        <v>1430.2</v>
      </c>
      <c r="H418" s="135">
        <v>1101.32952</v>
      </c>
      <c r="I418" s="136">
        <v>0.77005280380366381</v>
      </c>
    </row>
    <row r="419" spans="1:9" ht="31.5" x14ac:dyDescent="0.25">
      <c r="A419" s="134" t="s">
        <v>124</v>
      </c>
      <c r="B419" s="140">
        <v>917</v>
      </c>
      <c r="C419" s="141">
        <v>1</v>
      </c>
      <c r="D419" s="141">
        <v>4</v>
      </c>
      <c r="E419" s="142" t="s">
        <v>380</v>
      </c>
      <c r="F419" s="143" t="s">
        <v>125</v>
      </c>
      <c r="G419" s="135">
        <v>201.7</v>
      </c>
      <c r="H419" s="135">
        <v>92.394360000000006</v>
      </c>
      <c r="I419" s="136">
        <v>0.45807813584531482</v>
      </c>
    </row>
    <row r="420" spans="1:9" ht="31.5" x14ac:dyDescent="0.25">
      <c r="A420" s="134" t="s">
        <v>381</v>
      </c>
      <c r="B420" s="140">
        <v>917</v>
      </c>
      <c r="C420" s="141">
        <v>1</v>
      </c>
      <c r="D420" s="141">
        <v>4</v>
      </c>
      <c r="E420" s="142" t="s">
        <v>382</v>
      </c>
      <c r="F420" s="143" t="s">
        <v>118</v>
      </c>
      <c r="G420" s="135">
        <v>821.3</v>
      </c>
      <c r="H420" s="135">
        <v>583.44279000000006</v>
      </c>
      <c r="I420" s="136">
        <v>0.71038937051016682</v>
      </c>
    </row>
    <row r="421" spans="1:9" ht="63" customHeight="1" x14ac:dyDescent="0.25">
      <c r="A421" s="134" t="s">
        <v>140</v>
      </c>
      <c r="B421" s="140">
        <v>917</v>
      </c>
      <c r="C421" s="141">
        <v>1</v>
      </c>
      <c r="D421" s="141">
        <v>4</v>
      </c>
      <c r="E421" s="142" t="s">
        <v>382</v>
      </c>
      <c r="F421" s="143" t="s">
        <v>141</v>
      </c>
      <c r="G421" s="135">
        <v>752.10599999999999</v>
      </c>
      <c r="H421" s="135">
        <v>543.03479000000004</v>
      </c>
      <c r="I421" s="136">
        <v>0.72201895743419153</v>
      </c>
    </row>
    <row r="422" spans="1:9" ht="31.5" x14ac:dyDescent="0.25">
      <c r="A422" s="134" t="s">
        <v>124</v>
      </c>
      <c r="B422" s="140">
        <v>917</v>
      </c>
      <c r="C422" s="141">
        <v>1</v>
      </c>
      <c r="D422" s="141">
        <v>4</v>
      </c>
      <c r="E422" s="142" t="s">
        <v>382</v>
      </c>
      <c r="F422" s="143" t="s">
        <v>125</v>
      </c>
      <c r="G422" s="135">
        <v>69.194000000000003</v>
      </c>
      <c r="H422" s="135">
        <v>40.408000000000001</v>
      </c>
      <c r="I422" s="136">
        <v>0.5839812700523167</v>
      </c>
    </row>
    <row r="423" spans="1:9" ht="63" x14ac:dyDescent="0.25">
      <c r="A423" s="134" t="s">
        <v>383</v>
      </c>
      <c r="B423" s="140">
        <v>917</v>
      </c>
      <c r="C423" s="141">
        <v>1</v>
      </c>
      <c r="D423" s="141">
        <v>4</v>
      </c>
      <c r="E423" s="142" t="s">
        <v>384</v>
      </c>
      <c r="F423" s="143" t="s">
        <v>118</v>
      </c>
      <c r="G423" s="135">
        <v>862.6</v>
      </c>
      <c r="H423" s="135">
        <v>606.98278000000005</v>
      </c>
      <c r="I423" s="136">
        <v>0.70366656619522372</v>
      </c>
    </row>
    <row r="424" spans="1:9" ht="63" customHeight="1" x14ac:dyDescent="0.25">
      <c r="A424" s="134" t="s">
        <v>140</v>
      </c>
      <c r="B424" s="140">
        <v>917</v>
      </c>
      <c r="C424" s="141">
        <v>1</v>
      </c>
      <c r="D424" s="141">
        <v>4</v>
      </c>
      <c r="E424" s="142" t="s">
        <v>384</v>
      </c>
      <c r="F424" s="143" t="s">
        <v>141</v>
      </c>
      <c r="G424" s="135">
        <v>793.46500000000003</v>
      </c>
      <c r="H424" s="135">
        <v>580.82222000000002</v>
      </c>
      <c r="I424" s="136">
        <v>0.73200736012300471</v>
      </c>
    </row>
    <row r="425" spans="1:9" ht="31.5" x14ac:dyDescent="0.25">
      <c r="A425" s="134" t="s">
        <v>124</v>
      </c>
      <c r="B425" s="140">
        <v>917</v>
      </c>
      <c r="C425" s="141">
        <v>1</v>
      </c>
      <c r="D425" s="141">
        <v>4</v>
      </c>
      <c r="E425" s="142" t="s">
        <v>384</v>
      </c>
      <c r="F425" s="143" t="s">
        <v>125</v>
      </c>
      <c r="G425" s="135">
        <v>69.135000000000005</v>
      </c>
      <c r="H425" s="135">
        <v>26.16056</v>
      </c>
      <c r="I425" s="136">
        <v>0.37839820640775296</v>
      </c>
    </row>
    <row r="426" spans="1:9" ht="110.25" x14ac:dyDescent="0.25">
      <c r="A426" s="134" t="s">
        <v>385</v>
      </c>
      <c r="B426" s="140">
        <v>917</v>
      </c>
      <c r="C426" s="141">
        <v>1</v>
      </c>
      <c r="D426" s="141">
        <v>4</v>
      </c>
      <c r="E426" s="142" t="s">
        <v>386</v>
      </c>
      <c r="F426" s="143" t="s">
        <v>118</v>
      </c>
      <c r="G426" s="135">
        <v>0.7</v>
      </c>
      <c r="H426" s="135">
        <v>0</v>
      </c>
      <c r="I426" s="136">
        <v>0</v>
      </c>
    </row>
    <row r="427" spans="1:9" ht="31.5" x14ac:dyDescent="0.25">
      <c r="A427" s="134" t="s">
        <v>124</v>
      </c>
      <c r="B427" s="140">
        <v>917</v>
      </c>
      <c r="C427" s="141">
        <v>1</v>
      </c>
      <c r="D427" s="141">
        <v>4</v>
      </c>
      <c r="E427" s="142" t="s">
        <v>386</v>
      </c>
      <c r="F427" s="143" t="s">
        <v>125</v>
      </c>
      <c r="G427" s="135">
        <v>0.7</v>
      </c>
      <c r="H427" s="135">
        <v>0</v>
      </c>
      <c r="I427" s="136">
        <v>0</v>
      </c>
    </row>
    <row r="428" spans="1:9" x14ac:dyDescent="0.25">
      <c r="A428" s="134" t="s">
        <v>376</v>
      </c>
      <c r="B428" s="140">
        <v>917</v>
      </c>
      <c r="C428" s="141">
        <v>1</v>
      </c>
      <c r="D428" s="141">
        <v>5</v>
      </c>
      <c r="E428" s="142" t="s">
        <v>118</v>
      </c>
      <c r="F428" s="143" t="s">
        <v>118</v>
      </c>
      <c r="G428" s="135">
        <v>122.3</v>
      </c>
      <c r="H428" s="135">
        <v>122.3</v>
      </c>
      <c r="I428" s="136">
        <v>1</v>
      </c>
    </row>
    <row r="429" spans="1:9" ht="47.25" x14ac:dyDescent="0.25">
      <c r="A429" s="134" t="s">
        <v>736</v>
      </c>
      <c r="B429" s="140">
        <v>917</v>
      </c>
      <c r="C429" s="141">
        <v>1</v>
      </c>
      <c r="D429" s="141">
        <v>5</v>
      </c>
      <c r="E429" s="142" t="s">
        <v>341</v>
      </c>
      <c r="F429" s="143" t="s">
        <v>118</v>
      </c>
      <c r="G429" s="135">
        <v>122.3</v>
      </c>
      <c r="H429" s="135">
        <v>122.3</v>
      </c>
      <c r="I429" s="136">
        <v>1</v>
      </c>
    </row>
    <row r="430" spans="1:9" ht="31.5" x14ac:dyDescent="0.25">
      <c r="A430" s="134" t="s">
        <v>737</v>
      </c>
      <c r="B430" s="140">
        <v>917</v>
      </c>
      <c r="C430" s="141">
        <v>1</v>
      </c>
      <c r="D430" s="141">
        <v>5</v>
      </c>
      <c r="E430" s="142" t="s">
        <v>342</v>
      </c>
      <c r="F430" s="143" t="s">
        <v>118</v>
      </c>
      <c r="G430" s="135">
        <v>122.3</v>
      </c>
      <c r="H430" s="135">
        <v>122.3</v>
      </c>
      <c r="I430" s="136">
        <v>1</v>
      </c>
    </row>
    <row r="431" spans="1:9" ht="31.5" x14ac:dyDescent="0.25">
      <c r="A431" s="134" t="s">
        <v>372</v>
      </c>
      <c r="B431" s="140">
        <v>917</v>
      </c>
      <c r="C431" s="141">
        <v>1</v>
      </c>
      <c r="D431" s="141">
        <v>5</v>
      </c>
      <c r="E431" s="142" t="s">
        <v>373</v>
      </c>
      <c r="F431" s="143" t="s">
        <v>118</v>
      </c>
      <c r="G431" s="135">
        <v>122.3</v>
      </c>
      <c r="H431" s="135">
        <v>122.3</v>
      </c>
      <c r="I431" s="136">
        <v>1</v>
      </c>
    </row>
    <row r="432" spans="1:9" ht="63" x14ac:dyDescent="0.25">
      <c r="A432" s="134" t="s">
        <v>374</v>
      </c>
      <c r="B432" s="140">
        <v>917</v>
      </c>
      <c r="C432" s="141">
        <v>1</v>
      </c>
      <c r="D432" s="141">
        <v>5</v>
      </c>
      <c r="E432" s="142" t="s">
        <v>375</v>
      </c>
      <c r="F432" s="143" t="s">
        <v>118</v>
      </c>
      <c r="G432" s="135">
        <v>122.3</v>
      </c>
      <c r="H432" s="135">
        <v>122.3</v>
      </c>
      <c r="I432" s="136">
        <v>1</v>
      </c>
    </row>
    <row r="433" spans="1:9" ht="31.5" x14ac:dyDescent="0.25">
      <c r="A433" s="134" t="s">
        <v>124</v>
      </c>
      <c r="B433" s="140">
        <v>917</v>
      </c>
      <c r="C433" s="141">
        <v>1</v>
      </c>
      <c r="D433" s="141">
        <v>5</v>
      </c>
      <c r="E433" s="142" t="s">
        <v>375</v>
      </c>
      <c r="F433" s="143" t="s">
        <v>125</v>
      </c>
      <c r="G433" s="135">
        <v>122.3</v>
      </c>
      <c r="H433" s="135">
        <v>122.3</v>
      </c>
      <c r="I433" s="136">
        <v>1</v>
      </c>
    </row>
    <row r="434" spans="1:9" x14ac:dyDescent="0.25">
      <c r="A434" s="134" t="s">
        <v>254</v>
      </c>
      <c r="B434" s="140">
        <v>917</v>
      </c>
      <c r="C434" s="141">
        <v>1</v>
      </c>
      <c r="D434" s="141">
        <v>13</v>
      </c>
      <c r="E434" s="142" t="s">
        <v>118</v>
      </c>
      <c r="F434" s="143" t="s">
        <v>118</v>
      </c>
      <c r="G434" s="135">
        <v>1833.049</v>
      </c>
      <c r="H434" s="135">
        <v>1276.4863</v>
      </c>
      <c r="I434" s="136">
        <v>0.69637325570674868</v>
      </c>
    </row>
    <row r="435" spans="1:9" ht="47.25" x14ac:dyDescent="0.25">
      <c r="A435" s="134" t="s">
        <v>693</v>
      </c>
      <c r="B435" s="140">
        <v>917</v>
      </c>
      <c r="C435" s="141">
        <v>1</v>
      </c>
      <c r="D435" s="141">
        <v>13</v>
      </c>
      <c r="E435" s="142" t="s">
        <v>248</v>
      </c>
      <c r="F435" s="143" t="s">
        <v>118</v>
      </c>
      <c r="G435" s="135">
        <v>217.99199999999999</v>
      </c>
      <c r="H435" s="135">
        <v>103.449</v>
      </c>
      <c r="I435" s="136">
        <v>0.47455411207750742</v>
      </c>
    </row>
    <row r="436" spans="1:9" ht="47.25" x14ac:dyDescent="0.25">
      <c r="A436" s="134" t="s">
        <v>694</v>
      </c>
      <c r="B436" s="140">
        <v>917</v>
      </c>
      <c r="C436" s="141">
        <v>1</v>
      </c>
      <c r="D436" s="141">
        <v>13</v>
      </c>
      <c r="E436" s="142" t="s">
        <v>249</v>
      </c>
      <c r="F436" s="143" t="s">
        <v>118</v>
      </c>
      <c r="G436" s="135">
        <v>217.99199999999999</v>
      </c>
      <c r="H436" s="135">
        <v>103.449</v>
      </c>
      <c r="I436" s="136">
        <v>0.47455411207750742</v>
      </c>
    </row>
    <row r="437" spans="1:9" ht="63" x14ac:dyDescent="0.25">
      <c r="A437" s="134" t="s">
        <v>250</v>
      </c>
      <c r="B437" s="140">
        <v>917</v>
      </c>
      <c r="C437" s="141">
        <v>1</v>
      </c>
      <c r="D437" s="141">
        <v>13</v>
      </c>
      <c r="E437" s="142" t="s">
        <v>251</v>
      </c>
      <c r="F437" s="143" t="s">
        <v>118</v>
      </c>
      <c r="G437" s="135">
        <v>114.54300000000001</v>
      </c>
      <c r="H437" s="135">
        <v>0</v>
      </c>
      <c r="I437" s="136">
        <v>0</v>
      </c>
    </row>
    <row r="438" spans="1:9" ht="30" customHeight="1" x14ac:dyDescent="0.25">
      <c r="A438" s="134" t="s">
        <v>252</v>
      </c>
      <c r="B438" s="140">
        <v>917</v>
      </c>
      <c r="C438" s="141">
        <v>1</v>
      </c>
      <c r="D438" s="141">
        <v>13</v>
      </c>
      <c r="E438" s="142" t="s">
        <v>253</v>
      </c>
      <c r="F438" s="143" t="s">
        <v>118</v>
      </c>
      <c r="G438" s="135">
        <v>114.54300000000001</v>
      </c>
      <c r="H438" s="135">
        <v>0</v>
      </c>
      <c r="I438" s="136">
        <v>0</v>
      </c>
    </row>
    <row r="439" spans="1:9" ht="31.5" x14ac:dyDescent="0.25">
      <c r="A439" s="134" t="s">
        <v>124</v>
      </c>
      <c r="B439" s="140">
        <v>917</v>
      </c>
      <c r="C439" s="141">
        <v>1</v>
      </c>
      <c r="D439" s="141">
        <v>13</v>
      </c>
      <c r="E439" s="142" t="s">
        <v>253</v>
      </c>
      <c r="F439" s="143" t="s">
        <v>125</v>
      </c>
      <c r="G439" s="135">
        <v>4.2</v>
      </c>
      <c r="H439" s="135">
        <v>0</v>
      </c>
      <c r="I439" s="136">
        <v>0</v>
      </c>
    </row>
    <row r="440" spans="1:9" x14ac:dyDescent="0.25">
      <c r="A440" s="134" t="s">
        <v>142</v>
      </c>
      <c r="B440" s="140">
        <v>917</v>
      </c>
      <c r="C440" s="141">
        <v>1</v>
      </c>
      <c r="D440" s="141">
        <v>13</v>
      </c>
      <c r="E440" s="142" t="s">
        <v>253</v>
      </c>
      <c r="F440" s="143" t="s">
        <v>143</v>
      </c>
      <c r="G440" s="135">
        <v>110.343</v>
      </c>
      <c r="H440" s="135">
        <v>0</v>
      </c>
      <c r="I440" s="136">
        <v>0</v>
      </c>
    </row>
    <row r="441" spans="1:9" ht="47.25" x14ac:dyDescent="0.25">
      <c r="A441" s="134" t="s">
        <v>255</v>
      </c>
      <c r="B441" s="140">
        <v>917</v>
      </c>
      <c r="C441" s="141">
        <v>1</v>
      </c>
      <c r="D441" s="141">
        <v>13</v>
      </c>
      <c r="E441" s="142" t="s">
        <v>256</v>
      </c>
      <c r="F441" s="143" t="s">
        <v>118</v>
      </c>
      <c r="G441" s="135">
        <v>103.449</v>
      </c>
      <c r="H441" s="135">
        <v>103.449</v>
      </c>
      <c r="I441" s="136">
        <v>1</v>
      </c>
    </row>
    <row r="442" spans="1:9" ht="63" x14ac:dyDescent="0.25">
      <c r="A442" s="134" t="s">
        <v>257</v>
      </c>
      <c r="B442" s="140">
        <v>917</v>
      </c>
      <c r="C442" s="141">
        <v>1</v>
      </c>
      <c r="D442" s="141">
        <v>13</v>
      </c>
      <c r="E442" s="142" t="s">
        <v>258</v>
      </c>
      <c r="F442" s="143" t="s">
        <v>118</v>
      </c>
      <c r="G442" s="135">
        <v>103.449</v>
      </c>
      <c r="H442" s="135">
        <v>103.449</v>
      </c>
      <c r="I442" s="136">
        <v>1</v>
      </c>
    </row>
    <row r="443" spans="1:9" x14ac:dyDescent="0.25">
      <c r="A443" s="134" t="s">
        <v>142</v>
      </c>
      <c r="B443" s="140">
        <v>917</v>
      </c>
      <c r="C443" s="141">
        <v>1</v>
      </c>
      <c r="D443" s="141">
        <v>13</v>
      </c>
      <c r="E443" s="142" t="s">
        <v>258</v>
      </c>
      <c r="F443" s="143" t="s">
        <v>143</v>
      </c>
      <c r="G443" s="135">
        <v>103.449</v>
      </c>
      <c r="H443" s="135">
        <v>103.449</v>
      </c>
      <c r="I443" s="136">
        <v>1</v>
      </c>
    </row>
    <row r="444" spans="1:9" ht="47.25" x14ac:dyDescent="0.25">
      <c r="A444" s="134" t="s">
        <v>736</v>
      </c>
      <c r="B444" s="140">
        <v>917</v>
      </c>
      <c r="C444" s="141">
        <v>1</v>
      </c>
      <c r="D444" s="141">
        <v>13</v>
      </c>
      <c r="E444" s="142" t="s">
        <v>341</v>
      </c>
      <c r="F444" s="143" t="s">
        <v>118</v>
      </c>
      <c r="G444" s="135">
        <v>1511.557</v>
      </c>
      <c r="H444" s="135">
        <v>1133.0373</v>
      </c>
      <c r="I444" s="136">
        <v>0.74958291351235851</v>
      </c>
    </row>
    <row r="445" spans="1:9" ht="31.5" x14ac:dyDescent="0.25">
      <c r="A445" s="134" t="s">
        <v>737</v>
      </c>
      <c r="B445" s="140">
        <v>917</v>
      </c>
      <c r="C445" s="141">
        <v>1</v>
      </c>
      <c r="D445" s="141">
        <v>13</v>
      </c>
      <c r="E445" s="142" t="s">
        <v>342</v>
      </c>
      <c r="F445" s="143" t="s">
        <v>118</v>
      </c>
      <c r="G445" s="135">
        <v>1501.557</v>
      </c>
      <c r="H445" s="135">
        <v>1133.0373</v>
      </c>
      <c r="I445" s="136">
        <v>0.75457495120065377</v>
      </c>
    </row>
    <row r="446" spans="1:9" ht="47.25" x14ac:dyDescent="0.25">
      <c r="A446" s="134" t="s">
        <v>354</v>
      </c>
      <c r="B446" s="140">
        <v>917</v>
      </c>
      <c r="C446" s="141">
        <v>1</v>
      </c>
      <c r="D446" s="141">
        <v>13</v>
      </c>
      <c r="E446" s="142" t="s">
        <v>355</v>
      </c>
      <c r="F446" s="143" t="s">
        <v>118</v>
      </c>
      <c r="G446" s="135">
        <v>1268.5260000000001</v>
      </c>
      <c r="H446" s="135">
        <v>900.00630000000001</v>
      </c>
      <c r="I446" s="136">
        <v>0.70948983308186042</v>
      </c>
    </row>
    <row r="447" spans="1:9" ht="78.75" x14ac:dyDescent="0.25">
      <c r="A447" s="134" t="s">
        <v>356</v>
      </c>
      <c r="B447" s="140">
        <v>917</v>
      </c>
      <c r="C447" s="141">
        <v>1</v>
      </c>
      <c r="D447" s="141">
        <v>13</v>
      </c>
      <c r="E447" s="142" t="s">
        <v>357</v>
      </c>
      <c r="F447" s="143" t="s">
        <v>118</v>
      </c>
      <c r="G447" s="135">
        <v>1265.5260000000001</v>
      </c>
      <c r="H447" s="135">
        <v>900.00630000000001</v>
      </c>
      <c r="I447" s="136">
        <v>0.71117171832107762</v>
      </c>
    </row>
    <row r="448" spans="1:9" ht="17.25" customHeight="1" x14ac:dyDescent="0.25">
      <c r="A448" s="134" t="s">
        <v>142</v>
      </c>
      <c r="B448" s="140">
        <v>917</v>
      </c>
      <c r="C448" s="141">
        <v>1</v>
      </c>
      <c r="D448" s="141">
        <v>13</v>
      </c>
      <c r="E448" s="142" t="s">
        <v>357</v>
      </c>
      <c r="F448" s="143" t="s">
        <v>143</v>
      </c>
      <c r="G448" s="135">
        <v>1265.5260000000001</v>
      </c>
      <c r="H448" s="135">
        <v>900.00630000000001</v>
      </c>
      <c r="I448" s="136">
        <v>0.71117171832107762</v>
      </c>
    </row>
    <row r="449" spans="1:9" ht="29.25" customHeight="1" x14ac:dyDescent="0.25">
      <c r="A449" s="134" t="s">
        <v>358</v>
      </c>
      <c r="B449" s="140">
        <v>917</v>
      </c>
      <c r="C449" s="141">
        <v>1</v>
      </c>
      <c r="D449" s="141">
        <v>13</v>
      </c>
      <c r="E449" s="142" t="s">
        <v>359</v>
      </c>
      <c r="F449" s="143" t="s">
        <v>118</v>
      </c>
      <c r="G449" s="135">
        <v>3</v>
      </c>
      <c r="H449" s="135">
        <v>0</v>
      </c>
      <c r="I449" s="136">
        <v>0</v>
      </c>
    </row>
    <row r="450" spans="1:9" x14ac:dyDescent="0.25">
      <c r="A450" s="134" t="s">
        <v>142</v>
      </c>
      <c r="B450" s="140">
        <v>917</v>
      </c>
      <c r="C450" s="141">
        <v>1</v>
      </c>
      <c r="D450" s="141">
        <v>13</v>
      </c>
      <c r="E450" s="142" t="s">
        <v>359</v>
      </c>
      <c r="F450" s="143" t="s">
        <v>143</v>
      </c>
      <c r="G450" s="135">
        <v>3</v>
      </c>
      <c r="H450" s="135">
        <v>0</v>
      </c>
      <c r="I450" s="136">
        <v>0</v>
      </c>
    </row>
    <row r="451" spans="1:9" x14ac:dyDescent="0.25">
      <c r="A451" s="134" t="s">
        <v>360</v>
      </c>
      <c r="B451" s="140">
        <v>917</v>
      </c>
      <c r="C451" s="141">
        <v>1</v>
      </c>
      <c r="D451" s="141">
        <v>13</v>
      </c>
      <c r="E451" s="142" t="s">
        <v>361</v>
      </c>
      <c r="F451" s="143" t="s">
        <v>118</v>
      </c>
      <c r="G451" s="135">
        <v>233.03100000000001</v>
      </c>
      <c r="H451" s="135">
        <v>233.03100000000001</v>
      </c>
      <c r="I451" s="136">
        <v>1</v>
      </c>
    </row>
    <row r="452" spans="1:9" ht="47.25" x14ac:dyDescent="0.25">
      <c r="A452" s="134" t="s">
        <v>362</v>
      </c>
      <c r="B452" s="140">
        <v>917</v>
      </c>
      <c r="C452" s="141">
        <v>1</v>
      </c>
      <c r="D452" s="141">
        <v>13</v>
      </c>
      <c r="E452" s="142" t="s">
        <v>363</v>
      </c>
      <c r="F452" s="143" t="s">
        <v>118</v>
      </c>
      <c r="G452" s="135">
        <v>233.03100000000001</v>
      </c>
      <c r="H452" s="135">
        <v>233.03100000000001</v>
      </c>
      <c r="I452" s="136">
        <v>1</v>
      </c>
    </row>
    <row r="453" spans="1:9" x14ac:dyDescent="0.25">
      <c r="A453" s="134" t="s">
        <v>136</v>
      </c>
      <c r="B453" s="140">
        <v>917</v>
      </c>
      <c r="C453" s="141">
        <v>1</v>
      </c>
      <c r="D453" s="141">
        <v>13</v>
      </c>
      <c r="E453" s="142" t="s">
        <v>363</v>
      </c>
      <c r="F453" s="143" t="s">
        <v>137</v>
      </c>
      <c r="G453" s="135">
        <v>233.03100000000001</v>
      </c>
      <c r="H453" s="135">
        <v>233.03100000000001</v>
      </c>
      <c r="I453" s="136">
        <v>1</v>
      </c>
    </row>
    <row r="454" spans="1:9" x14ac:dyDescent="0.25">
      <c r="A454" s="134" t="s">
        <v>739</v>
      </c>
      <c r="B454" s="140">
        <v>917</v>
      </c>
      <c r="C454" s="141">
        <v>1</v>
      </c>
      <c r="D454" s="141">
        <v>13</v>
      </c>
      <c r="E454" s="142" t="s">
        <v>387</v>
      </c>
      <c r="F454" s="143" t="s">
        <v>118</v>
      </c>
      <c r="G454" s="135">
        <v>10</v>
      </c>
      <c r="H454" s="135">
        <v>0</v>
      </c>
      <c r="I454" s="136">
        <v>0</v>
      </c>
    </row>
    <row r="455" spans="1:9" ht="46.5" customHeight="1" x14ac:dyDescent="0.25">
      <c r="A455" s="134" t="s">
        <v>388</v>
      </c>
      <c r="B455" s="140">
        <v>917</v>
      </c>
      <c r="C455" s="141">
        <v>1</v>
      </c>
      <c r="D455" s="141">
        <v>13</v>
      </c>
      <c r="E455" s="142" t="s">
        <v>389</v>
      </c>
      <c r="F455" s="143" t="s">
        <v>118</v>
      </c>
      <c r="G455" s="135">
        <v>10</v>
      </c>
      <c r="H455" s="135">
        <v>0</v>
      </c>
      <c r="I455" s="136">
        <v>0</v>
      </c>
    </row>
    <row r="456" spans="1:9" x14ac:dyDescent="0.25">
      <c r="A456" s="134" t="s">
        <v>390</v>
      </c>
      <c r="B456" s="140">
        <v>917</v>
      </c>
      <c r="C456" s="141">
        <v>1</v>
      </c>
      <c r="D456" s="141">
        <v>13</v>
      </c>
      <c r="E456" s="142" t="s">
        <v>391</v>
      </c>
      <c r="F456" s="143" t="s">
        <v>118</v>
      </c>
      <c r="G456" s="135">
        <v>10</v>
      </c>
      <c r="H456" s="135">
        <v>0</v>
      </c>
      <c r="I456" s="136">
        <v>0</v>
      </c>
    </row>
    <row r="457" spans="1:9" ht="31.5" x14ac:dyDescent="0.25">
      <c r="A457" s="134" t="s">
        <v>124</v>
      </c>
      <c r="B457" s="140">
        <v>917</v>
      </c>
      <c r="C457" s="141">
        <v>1</v>
      </c>
      <c r="D457" s="141">
        <v>13</v>
      </c>
      <c r="E457" s="142" t="s">
        <v>391</v>
      </c>
      <c r="F457" s="143" t="s">
        <v>125</v>
      </c>
      <c r="G457" s="135">
        <v>10</v>
      </c>
      <c r="H457" s="135">
        <v>0</v>
      </c>
      <c r="I457" s="136">
        <v>0</v>
      </c>
    </row>
    <row r="458" spans="1:9" ht="47.25" x14ac:dyDescent="0.25">
      <c r="A458" s="134" t="s">
        <v>740</v>
      </c>
      <c r="B458" s="140">
        <v>917</v>
      </c>
      <c r="C458" s="141">
        <v>1</v>
      </c>
      <c r="D458" s="141">
        <v>13</v>
      </c>
      <c r="E458" s="142" t="s">
        <v>392</v>
      </c>
      <c r="F458" s="143" t="s">
        <v>118</v>
      </c>
      <c r="G458" s="135">
        <v>103.5</v>
      </c>
      <c r="H458" s="135">
        <v>40</v>
      </c>
      <c r="I458" s="136">
        <v>0.38647342995169082</v>
      </c>
    </row>
    <row r="459" spans="1:9" ht="30.75" customHeight="1" x14ac:dyDescent="0.25">
      <c r="A459" s="134" t="s">
        <v>742</v>
      </c>
      <c r="B459" s="140">
        <v>917</v>
      </c>
      <c r="C459" s="141">
        <v>1</v>
      </c>
      <c r="D459" s="141">
        <v>13</v>
      </c>
      <c r="E459" s="142" t="s">
        <v>402</v>
      </c>
      <c r="F459" s="143" t="s">
        <v>118</v>
      </c>
      <c r="G459" s="135">
        <v>33.5</v>
      </c>
      <c r="H459" s="135">
        <v>0</v>
      </c>
      <c r="I459" s="136">
        <v>0</v>
      </c>
    </row>
    <row r="460" spans="1:9" ht="63" x14ac:dyDescent="0.25">
      <c r="A460" s="134" t="s">
        <v>403</v>
      </c>
      <c r="B460" s="140">
        <v>917</v>
      </c>
      <c r="C460" s="141">
        <v>1</v>
      </c>
      <c r="D460" s="141">
        <v>13</v>
      </c>
      <c r="E460" s="142" t="s">
        <v>404</v>
      </c>
      <c r="F460" s="143" t="s">
        <v>118</v>
      </c>
      <c r="G460" s="135">
        <v>33.5</v>
      </c>
      <c r="H460" s="135">
        <v>0</v>
      </c>
      <c r="I460" s="136">
        <v>0</v>
      </c>
    </row>
    <row r="461" spans="1:9" ht="31.5" x14ac:dyDescent="0.25">
      <c r="A461" s="134" t="s">
        <v>405</v>
      </c>
      <c r="B461" s="140">
        <v>917</v>
      </c>
      <c r="C461" s="141">
        <v>1</v>
      </c>
      <c r="D461" s="141">
        <v>13</v>
      </c>
      <c r="E461" s="142" t="s">
        <v>406</v>
      </c>
      <c r="F461" s="143" t="s">
        <v>118</v>
      </c>
      <c r="G461" s="135">
        <v>30.5</v>
      </c>
      <c r="H461" s="135">
        <v>0</v>
      </c>
      <c r="I461" s="136">
        <v>0</v>
      </c>
    </row>
    <row r="462" spans="1:9" ht="31.5" x14ac:dyDescent="0.25">
      <c r="A462" s="134" t="s">
        <v>124</v>
      </c>
      <c r="B462" s="140">
        <v>917</v>
      </c>
      <c r="C462" s="141">
        <v>1</v>
      </c>
      <c r="D462" s="141">
        <v>13</v>
      </c>
      <c r="E462" s="142" t="s">
        <v>406</v>
      </c>
      <c r="F462" s="143" t="s">
        <v>125</v>
      </c>
      <c r="G462" s="135">
        <v>30.5</v>
      </c>
      <c r="H462" s="135">
        <v>0</v>
      </c>
      <c r="I462" s="136">
        <v>0</v>
      </c>
    </row>
    <row r="463" spans="1:9" x14ac:dyDescent="0.25">
      <c r="A463" s="134" t="s">
        <v>407</v>
      </c>
      <c r="B463" s="140">
        <v>917</v>
      </c>
      <c r="C463" s="141">
        <v>1</v>
      </c>
      <c r="D463" s="141">
        <v>13</v>
      </c>
      <c r="E463" s="142" t="s">
        <v>408</v>
      </c>
      <c r="F463" s="143" t="s">
        <v>118</v>
      </c>
      <c r="G463" s="135">
        <v>3</v>
      </c>
      <c r="H463" s="135">
        <v>0</v>
      </c>
      <c r="I463" s="136">
        <v>0</v>
      </c>
    </row>
    <row r="464" spans="1:9" ht="31.5" x14ac:dyDescent="0.25">
      <c r="A464" s="134" t="s">
        <v>124</v>
      </c>
      <c r="B464" s="140">
        <v>917</v>
      </c>
      <c r="C464" s="141">
        <v>1</v>
      </c>
      <c r="D464" s="141">
        <v>13</v>
      </c>
      <c r="E464" s="142" t="s">
        <v>408</v>
      </c>
      <c r="F464" s="143" t="s">
        <v>125</v>
      </c>
      <c r="G464" s="135">
        <v>3</v>
      </c>
      <c r="H464" s="135">
        <v>0</v>
      </c>
      <c r="I464" s="136">
        <v>0</v>
      </c>
    </row>
    <row r="465" spans="1:9" ht="31.5" x14ac:dyDescent="0.25">
      <c r="A465" s="134" t="s">
        <v>743</v>
      </c>
      <c r="B465" s="140">
        <v>917</v>
      </c>
      <c r="C465" s="141">
        <v>1</v>
      </c>
      <c r="D465" s="141">
        <v>13</v>
      </c>
      <c r="E465" s="142" t="s">
        <v>409</v>
      </c>
      <c r="F465" s="143" t="s">
        <v>118</v>
      </c>
      <c r="G465" s="135">
        <v>70</v>
      </c>
      <c r="H465" s="135">
        <v>40</v>
      </c>
      <c r="I465" s="136">
        <v>0.5714285714285714</v>
      </c>
    </row>
    <row r="466" spans="1:9" ht="44.25" customHeight="1" x14ac:dyDescent="0.25">
      <c r="A466" s="134" t="s">
        <v>410</v>
      </c>
      <c r="B466" s="140">
        <v>917</v>
      </c>
      <c r="C466" s="141">
        <v>1</v>
      </c>
      <c r="D466" s="141">
        <v>13</v>
      </c>
      <c r="E466" s="142" t="s">
        <v>411</v>
      </c>
      <c r="F466" s="143" t="s">
        <v>118</v>
      </c>
      <c r="G466" s="135">
        <v>70</v>
      </c>
      <c r="H466" s="135">
        <v>40</v>
      </c>
      <c r="I466" s="136">
        <v>0.5714285714285714</v>
      </c>
    </row>
    <row r="467" spans="1:9" ht="47.25" x14ac:dyDescent="0.25">
      <c r="A467" s="134" t="s">
        <v>412</v>
      </c>
      <c r="B467" s="140">
        <v>917</v>
      </c>
      <c r="C467" s="141">
        <v>1</v>
      </c>
      <c r="D467" s="141">
        <v>13</v>
      </c>
      <c r="E467" s="142" t="s">
        <v>413</v>
      </c>
      <c r="F467" s="143" t="s">
        <v>118</v>
      </c>
      <c r="G467" s="135">
        <v>25</v>
      </c>
      <c r="H467" s="135">
        <v>25</v>
      </c>
      <c r="I467" s="136">
        <v>1</v>
      </c>
    </row>
    <row r="468" spans="1:9" ht="31.5" x14ac:dyDescent="0.25">
      <c r="A468" s="134" t="s">
        <v>124</v>
      </c>
      <c r="B468" s="140">
        <v>917</v>
      </c>
      <c r="C468" s="141">
        <v>1</v>
      </c>
      <c r="D468" s="141">
        <v>13</v>
      </c>
      <c r="E468" s="142" t="s">
        <v>413</v>
      </c>
      <c r="F468" s="143" t="s">
        <v>125</v>
      </c>
      <c r="G468" s="135">
        <v>25</v>
      </c>
      <c r="H468" s="135">
        <v>25</v>
      </c>
      <c r="I468" s="136">
        <v>1</v>
      </c>
    </row>
    <row r="469" spans="1:9" ht="47.25" x14ac:dyDescent="0.25">
      <c r="A469" s="134" t="s">
        <v>414</v>
      </c>
      <c r="B469" s="140">
        <v>917</v>
      </c>
      <c r="C469" s="141">
        <v>1</v>
      </c>
      <c r="D469" s="141">
        <v>13</v>
      </c>
      <c r="E469" s="142" t="s">
        <v>415</v>
      </c>
      <c r="F469" s="143" t="s">
        <v>118</v>
      </c>
      <c r="G469" s="135">
        <v>15</v>
      </c>
      <c r="H469" s="135">
        <v>15</v>
      </c>
      <c r="I469" s="136">
        <v>1</v>
      </c>
    </row>
    <row r="470" spans="1:9" ht="27" customHeight="1" x14ac:dyDescent="0.25">
      <c r="A470" s="134" t="s">
        <v>124</v>
      </c>
      <c r="B470" s="140">
        <v>917</v>
      </c>
      <c r="C470" s="141">
        <v>1</v>
      </c>
      <c r="D470" s="141">
        <v>13</v>
      </c>
      <c r="E470" s="142" t="s">
        <v>415</v>
      </c>
      <c r="F470" s="143" t="s">
        <v>125</v>
      </c>
      <c r="G470" s="135">
        <v>15</v>
      </c>
      <c r="H470" s="135">
        <v>15</v>
      </c>
      <c r="I470" s="136">
        <v>1</v>
      </c>
    </row>
    <row r="471" spans="1:9" ht="78.75" x14ac:dyDescent="0.25">
      <c r="A471" s="134" t="s">
        <v>416</v>
      </c>
      <c r="B471" s="140">
        <v>917</v>
      </c>
      <c r="C471" s="141">
        <v>1</v>
      </c>
      <c r="D471" s="141">
        <v>13</v>
      </c>
      <c r="E471" s="142" t="s">
        <v>417</v>
      </c>
      <c r="F471" s="143" t="s">
        <v>118</v>
      </c>
      <c r="G471" s="135">
        <v>5</v>
      </c>
      <c r="H471" s="135">
        <v>0</v>
      </c>
      <c r="I471" s="136">
        <v>0</v>
      </c>
    </row>
    <row r="472" spans="1:9" ht="31.5" x14ac:dyDescent="0.25">
      <c r="A472" s="134" t="s">
        <v>124</v>
      </c>
      <c r="B472" s="140">
        <v>917</v>
      </c>
      <c r="C472" s="141">
        <v>1</v>
      </c>
      <c r="D472" s="141">
        <v>13</v>
      </c>
      <c r="E472" s="142" t="s">
        <v>417</v>
      </c>
      <c r="F472" s="143" t="s">
        <v>125</v>
      </c>
      <c r="G472" s="135">
        <v>5</v>
      </c>
      <c r="H472" s="135">
        <v>0</v>
      </c>
      <c r="I472" s="136">
        <v>0</v>
      </c>
    </row>
    <row r="473" spans="1:9" ht="47.25" x14ac:dyDescent="0.25">
      <c r="A473" s="134" t="s">
        <v>418</v>
      </c>
      <c r="B473" s="140">
        <v>917</v>
      </c>
      <c r="C473" s="141">
        <v>1</v>
      </c>
      <c r="D473" s="141">
        <v>13</v>
      </c>
      <c r="E473" s="142" t="s">
        <v>419</v>
      </c>
      <c r="F473" s="143" t="s">
        <v>118</v>
      </c>
      <c r="G473" s="135">
        <v>10</v>
      </c>
      <c r="H473" s="135">
        <v>0</v>
      </c>
      <c r="I473" s="136">
        <v>0</v>
      </c>
    </row>
    <row r="474" spans="1:9" ht="31.5" x14ac:dyDescent="0.25">
      <c r="A474" s="134" t="s">
        <v>124</v>
      </c>
      <c r="B474" s="140">
        <v>917</v>
      </c>
      <c r="C474" s="141">
        <v>1</v>
      </c>
      <c r="D474" s="141">
        <v>13</v>
      </c>
      <c r="E474" s="142" t="s">
        <v>419</v>
      </c>
      <c r="F474" s="143" t="s">
        <v>125</v>
      </c>
      <c r="G474" s="135">
        <v>10</v>
      </c>
      <c r="H474" s="135">
        <v>0</v>
      </c>
      <c r="I474" s="136">
        <v>0</v>
      </c>
    </row>
    <row r="475" spans="1:9" ht="45" customHeight="1" x14ac:dyDescent="0.25">
      <c r="A475" s="134" t="s">
        <v>420</v>
      </c>
      <c r="B475" s="140">
        <v>917</v>
      </c>
      <c r="C475" s="141">
        <v>1</v>
      </c>
      <c r="D475" s="141">
        <v>13</v>
      </c>
      <c r="E475" s="142" t="s">
        <v>421</v>
      </c>
      <c r="F475" s="143" t="s">
        <v>118</v>
      </c>
      <c r="G475" s="135">
        <v>15</v>
      </c>
      <c r="H475" s="135">
        <v>0</v>
      </c>
      <c r="I475" s="136">
        <v>0</v>
      </c>
    </row>
    <row r="476" spans="1:9" ht="31.5" x14ac:dyDescent="0.25">
      <c r="A476" s="134" t="s">
        <v>124</v>
      </c>
      <c r="B476" s="140">
        <v>917</v>
      </c>
      <c r="C476" s="141">
        <v>1</v>
      </c>
      <c r="D476" s="141">
        <v>13</v>
      </c>
      <c r="E476" s="142" t="s">
        <v>421</v>
      </c>
      <c r="F476" s="143" t="s">
        <v>125</v>
      </c>
      <c r="G476" s="135">
        <v>15</v>
      </c>
      <c r="H476" s="135">
        <v>0</v>
      </c>
      <c r="I476" s="136">
        <v>0</v>
      </c>
    </row>
    <row r="477" spans="1:9" x14ac:dyDescent="0.25">
      <c r="A477" s="134" t="s">
        <v>553</v>
      </c>
      <c r="B477" s="140">
        <v>917</v>
      </c>
      <c r="C477" s="141">
        <v>2</v>
      </c>
      <c r="D477" s="141">
        <v>0</v>
      </c>
      <c r="E477" s="142" t="s">
        <v>118</v>
      </c>
      <c r="F477" s="143" t="s">
        <v>118</v>
      </c>
      <c r="G477" s="135">
        <v>44</v>
      </c>
      <c r="H477" s="135">
        <v>22.21416</v>
      </c>
      <c r="I477" s="136">
        <v>0.50486727272727272</v>
      </c>
    </row>
    <row r="478" spans="1:9" x14ac:dyDescent="0.25">
      <c r="A478" s="134" t="s">
        <v>540</v>
      </c>
      <c r="B478" s="140">
        <v>917</v>
      </c>
      <c r="C478" s="141">
        <v>2</v>
      </c>
      <c r="D478" s="141">
        <v>4</v>
      </c>
      <c r="E478" s="142" t="s">
        <v>118</v>
      </c>
      <c r="F478" s="143" t="s">
        <v>118</v>
      </c>
      <c r="G478" s="135">
        <v>44</v>
      </c>
      <c r="H478" s="135">
        <v>22.21416</v>
      </c>
      <c r="I478" s="136">
        <v>0.50486727272727272</v>
      </c>
    </row>
    <row r="479" spans="1:9" x14ac:dyDescent="0.25">
      <c r="A479" s="134" t="s">
        <v>512</v>
      </c>
      <c r="B479" s="140">
        <v>917</v>
      </c>
      <c r="C479" s="141">
        <v>2</v>
      </c>
      <c r="D479" s="141">
        <v>4</v>
      </c>
      <c r="E479" s="142" t="s">
        <v>513</v>
      </c>
      <c r="F479" s="143" t="s">
        <v>118</v>
      </c>
      <c r="G479" s="135">
        <v>44</v>
      </c>
      <c r="H479" s="135">
        <v>22.21416</v>
      </c>
      <c r="I479" s="136">
        <v>0.50486727272727272</v>
      </c>
    </row>
    <row r="480" spans="1:9" ht="29.25" customHeight="1" x14ac:dyDescent="0.25">
      <c r="A480" s="134" t="s">
        <v>536</v>
      </c>
      <c r="B480" s="140">
        <v>917</v>
      </c>
      <c r="C480" s="141">
        <v>2</v>
      </c>
      <c r="D480" s="141">
        <v>4</v>
      </c>
      <c r="E480" s="142" t="s">
        <v>537</v>
      </c>
      <c r="F480" s="143" t="s">
        <v>118</v>
      </c>
      <c r="G480" s="135">
        <v>44</v>
      </c>
      <c r="H480" s="135">
        <v>22.21416</v>
      </c>
      <c r="I480" s="136">
        <v>0.50486727272727272</v>
      </c>
    </row>
    <row r="481" spans="1:9" ht="63" customHeight="1" x14ac:dyDescent="0.25">
      <c r="A481" s="134" t="s">
        <v>538</v>
      </c>
      <c r="B481" s="140">
        <v>917</v>
      </c>
      <c r="C481" s="141">
        <v>2</v>
      </c>
      <c r="D481" s="141">
        <v>4</v>
      </c>
      <c r="E481" s="142" t="s">
        <v>539</v>
      </c>
      <c r="F481" s="143" t="s">
        <v>118</v>
      </c>
      <c r="G481" s="135">
        <v>44</v>
      </c>
      <c r="H481" s="135">
        <v>22.21416</v>
      </c>
      <c r="I481" s="136">
        <v>0.50486727272727272</v>
      </c>
    </row>
    <row r="482" spans="1:9" ht="60.75" customHeight="1" x14ac:dyDescent="0.25">
      <c r="A482" s="134" t="s">
        <v>538</v>
      </c>
      <c r="B482" s="140">
        <v>917</v>
      </c>
      <c r="C482" s="141">
        <v>2</v>
      </c>
      <c r="D482" s="141">
        <v>4</v>
      </c>
      <c r="E482" s="142" t="s">
        <v>539</v>
      </c>
      <c r="F482" s="143" t="s">
        <v>118</v>
      </c>
      <c r="G482" s="135">
        <v>44</v>
      </c>
      <c r="H482" s="135">
        <v>22.21416</v>
      </c>
      <c r="I482" s="136">
        <v>0.50486727272727272</v>
      </c>
    </row>
    <row r="483" spans="1:9" ht="31.5" x14ac:dyDescent="0.25">
      <c r="A483" s="134" t="s">
        <v>124</v>
      </c>
      <c r="B483" s="140">
        <v>917</v>
      </c>
      <c r="C483" s="141">
        <v>2</v>
      </c>
      <c r="D483" s="141">
        <v>4</v>
      </c>
      <c r="E483" s="142" t="s">
        <v>539</v>
      </c>
      <c r="F483" s="143" t="s">
        <v>125</v>
      </c>
      <c r="G483" s="135">
        <v>44</v>
      </c>
      <c r="H483" s="135">
        <v>22.21416</v>
      </c>
      <c r="I483" s="136">
        <v>0.50486727272727272</v>
      </c>
    </row>
    <row r="484" spans="1:9" x14ac:dyDescent="0.25">
      <c r="A484" s="134" t="s">
        <v>555</v>
      </c>
      <c r="B484" s="140">
        <v>917</v>
      </c>
      <c r="C484" s="141">
        <v>4</v>
      </c>
      <c r="D484" s="141">
        <v>0</v>
      </c>
      <c r="E484" s="142" t="s">
        <v>118</v>
      </c>
      <c r="F484" s="143" t="s">
        <v>118</v>
      </c>
      <c r="G484" s="135">
        <v>2332.8000000000002</v>
      </c>
      <c r="H484" s="135">
        <v>1618.6933899999999</v>
      </c>
      <c r="I484" s="136">
        <v>0.69388434070644711</v>
      </c>
    </row>
    <row r="485" spans="1:9" x14ac:dyDescent="0.25">
      <c r="A485" s="134" t="s">
        <v>264</v>
      </c>
      <c r="B485" s="140">
        <v>917</v>
      </c>
      <c r="C485" s="141">
        <v>4</v>
      </c>
      <c r="D485" s="141">
        <v>5</v>
      </c>
      <c r="E485" s="142" t="s">
        <v>118</v>
      </c>
      <c r="F485" s="143" t="s">
        <v>118</v>
      </c>
      <c r="G485" s="135">
        <v>2282.8000000000002</v>
      </c>
      <c r="H485" s="135">
        <v>1569.88139</v>
      </c>
      <c r="I485" s="136">
        <v>0.68769992553005077</v>
      </c>
    </row>
    <row r="486" spans="1:9" ht="47.25" x14ac:dyDescent="0.25">
      <c r="A486" s="134" t="s">
        <v>693</v>
      </c>
      <c r="B486" s="140">
        <v>917</v>
      </c>
      <c r="C486" s="141">
        <v>4</v>
      </c>
      <c r="D486" s="141">
        <v>5</v>
      </c>
      <c r="E486" s="142" t="s">
        <v>248</v>
      </c>
      <c r="F486" s="143" t="s">
        <v>118</v>
      </c>
      <c r="G486" s="135">
        <v>2282.8000000000002</v>
      </c>
      <c r="H486" s="135">
        <v>1569.88139</v>
      </c>
      <c r="I486" s="136">
        <v>0.68769992553005077</v>
      </c>
    </row>
    <row r="487" spans="1:9" ht="47.25" x14ac:dyDescent="0.25">
      <c r="A487" s="134" t="s">
        <v>701</v>
      </c>
      <c r="B487" s="140">
        <v>917</v>
      </c>
      <c r="C487" s="141">
        <v>4</v>
      </c>
      <c r="D487" s="141">
        <v>5</v>
      </c>
      <c r="E487" s="142" t="s">
        <v>259</v>
      </c>
      <c r="F487" s="143" t="s">
        <v>118</v>
      </c>
      <c r="G487" s="135">
        <v>2282.8000000000002</v>
      </c>
      <c r="H487" s="135">
        <v>1569.88139</v>
      </c>
      <c r="I487" s="136">
        <v>0.68769992553005077</v>
      </c>
    </row>
    <row r="488" spans="1:9" ht="31.5" x14ac:dyDescent="0.25">
      <c r="A488" s="134" t="s">
        <v>260</v>
      </c>
      <c r="B488" s="140">
        <v>917</v>
      </c>
      <c r="C488" s="141">
        <v>4</v>
      </c>
      <c r="D488" s="141">
        <v>5</v>
      </c>
      <c r="E488" s="142" t="s">
        <v>261</v>
      </c>
      <c r="F488" s="143" t="s">
        <v>118</v>
      </c>
      <c r="G488" s="135">
        <v>2282.8000000000002</v>
      </c>
      <c r="H488" s="135">
        <v>1569.88139</v>
      </c>
      <c r="I488" s="136">
        <v>0.68769992553005077</v>
      </c>
    </row>
    <row r="489" spans="1:9" ht="78.75" x14ac:dyDescent="0.25">
      <c r="A489" s="134" t="s">
        <v>262</v>
      </c>
      <c r="B489" s="140">
        <v>917</v>
      </c>
      <c r="C489" s="141">
        <v>4</v>
      </c>
      <c r="D489" s="141">
        <v>5</v>
      </c>
      <c r="E489" s="142" t="s">
        <v>263</v>
      </c>
      <c r="F489" s="143" t="s">
        <v>118</v>
      </c>
      <c r="G489" s="135">
        <v>2282.8000000000002</v>
      </c>
      <c r="H489" s="135">
        <v>1569.88139</v>
      </c>
      <c r="I489" s="136">
        <v>0.68769992553005077</v>
      </c>
    </row>
    <row r="490" spans="1:9" ht="31.5" x14ac:dyDescent="0.25">
      <c r="A490" s="134" t="s">
        <v>124</v>
      </c>
      <c r="B490" s="140">
        <v>917</v>
      </c>
      <c r="C490" s="141">
        <v>4</v>
      </c>
      <c r="D490" s="141">
        <v>5</v>
      </c>
      <c r="E490" s="142" t="s">
        <v>263</v>
      </c>
      <c r="F490" s="143" t="s">
        <v>125</v>
      </c>
      <c r="G490" s="135">
        <v>2282.8000000000002</v>
      </c>
      <c r="H490" s="135">
        <v>1569.88139</v>
      </c>
      <c r="I490" s="136">
        <v>0.68769992553005077</v>
      </c>
    </row>
    <row r="491" spans="1:9" x14ac:dyDescent="0.25">
      <c r="A491" s="134" t="s">
        <v>288</v>
      </c>
      <c r="B491" s="140">
        <v>917</v>
      </c>
      <c r="C491" s="141">
        <v>4</v>
      </c>
      <c r="D491" s="141">
        <v>12</v>
      </c>
      <c r="E491" s="142" t="s">
        <v>118</v>
      </c>
      <c r="F491" s="143" t="s">
        <v>118</v>
      </c>
      <c r="G491" s="135">
        <v>50</v>
      </c>
      <c r="H491" s="135">
        <v>48.811999999999998</v>
      </c>
      <c r="I491" s="136">
        <v>0.97624</v>
      </c>
    </row>
    <row r="492" spans="1:9" ht="45.75" customHeight="1" x14ac:dyDescent="0.25">
      <c r="A492" s="134" t="s">
        <v>745</v>
      </c>
      <c r="B492" s="140">
        <v>917</v>
      </c>
      <c r="C492" s="141">
        <v>4</v>
      </c>
      <c r="D492" s="141">
        <v>12</v>
      </c>
      <c r="E492" s="142" t="s">
        <v>427</v>
      </c>
      <c r="F492" s="143" t="s">
        <v>118</v>
      </c>
      <c r="G492" s="135">
        <v>50</v>
      </c>
      <c r="H492" s="135">
        <v>48.811999999999998</v>
      </c>
      <c r="I492" s="136">
        <v>0.97624</v>
      </c>
    </row>
    <row r="493" spans="1:9" ht="31.5" x14ac:dyDescent="0.25">
      <c r="A493" s="134" t="s">
        <v>752</v>
      </c>
      <c r="B493" s="140">
        <v>917</v>
      </c>
      <c r="C493" s="141">
        <v>4</v>
      </c>
      <c r="D493" s="141">
        <v>12</v>
      </c>
      <c r="E493" s="142" t="s">
        <v>467</v>
      </c>
      <c r="F493" s="143" t="s">
        <v>118</v>
      </c>
      <c r="G493" s="135">
        <v>50</v>
      </c>
      <c r="H493" s="135">
        <v>48.811999999999998</v>
      </c>
      <c r="I493" s="136">
        <v>0.97624</v>
      </c>
    </row>
    <row r="494" spans="1:9" ht="31.5" x14ac:dyDescent="0.25">
      <c r="A494" s="134" t="s">
        <v>468</v>
      </c>
      <c r="B494" s="140">
        <v>917</v>
      </c>
      <c r="C494" s="141">
        <v>4</v>
      </c>
      <c r="D494" s="141">
        <v>12</v>
      </c>
      <c r="E494" s="142" t="s">
        <v>469</v>
      </c>
      <c r="F494" s="143" t="s">
        <v>118</v>
      </c>
      <c r="G494" s="135">
        <v>45</v>
      </c>
      <c r="H494" s="135">
        <v>43.811999999999998</v>
      </c>
      <c r="I494" s="136">
        <v>0.97360000000000002</v>
      </c>
    </row>
    <row r="495" spans="1:9" ht="31.5" x14ac:dyDescent="0.25">
      <c r="A495" s="134" t="s">
        <v>470</v>
      </c>
      <c r="B495" s="140">
        <v>917</v>
      </c>
      <c r="C495" s="141">
        <v>4</v>
      </c>
      <c r="D495" s="141">
        <v>12</v>
      </c>
      <c r="E495" s="142" t="s">
        <v>471</v>
      </c>
      <c r="F495" s="143" t="s">
        <v>118</v>
      </c>
      <c r="G495" s="135">
        <v>20</v>
      </c>
      <c r="H495" s="135">
        <v>20</v>
      </c>
      <c r="I495" s="136">
        <v>1</v>
      </c>
    </row>
    <row r="496" spans="1:9" ht="31.5" x14ac:dyDescent="0.25">
      <c r="A496" s="134" t="s">
        <v>124</v>
      </c>
      <c r="B496" s="140">
        <v>917</v>
      </c>
      <c r="C496" s="141">
        <v>4</v>
      </c>
      <c r="D496" s="141">
        <v>12</v>
      </c>
      <c r="E496" s="142" t="s">
        <v>471</v>
      </c>
      <c r="F496" s="143" t="s">
        <v>125</v>
      </c>
      <c r="G496" s="135">
        <v>20</v>
      </c>
      <c r="H496" s="135">
        <v>20</v>
      </c>
      <c r="I496" s="136">
        <v>1</v>
      </c>
    </row>
    <row r="497" spans="1:9" ht="31.5" x14ac:dyDescent="0.25">
      <c r="A497" s="134" t="s">
        <v>472</v>
      </c>
      <c r="B497" s="140">
        <v>917</v>
      </c>
      <c r="C497" s="141">
        <v>4</v>
      </c>
      <c r="D497" s="141">
        <v>12</v>
      </c>
      <c r="E497" s="142" t="s">
        <v>473</v>
      </c>
      <c r="F497" s="143" t="s">
        <v>118</v>
      </c>
      <c r="G497" s="135">
        <v>25</v>
      </c>
      <c r="H497" s="135">
        <v>23.812000000000001</v>
      </c>
      <c r="I497" s="136">
        <v>0.95247999999999999</v>
      </c>
    </row>
    <row r="498" spans="1:9" ht="31.5" x14ac:dyDescent="0.25">
      <c r="A498" s="134" t="s">
        <v>124</v>
      </c>
      <c r="B498" s="140">
        <v>917</v>
      </c>
      <c r="C498" s="141">
        <v>4</v>
      </c>
      <c r="D498" s="141">
        <v>12</v>
      </c>
      <c r="E498" s="142" t="s">
        <v>473</v>
      </c>
      <c r="F498" s="143" t="s">
        <v>125</v>
      </c>
      <c r="G498" s="135">
        <v>25</v>
      </c>
      <c r="H498" s="135">
        <v>23.812000000000001</v>
      </c>
      <c r="I498" s="136">
        <v>0.95247999999999999</v>
      </c>
    </row>
    <row r="499" spans="1:9" ht="47.25" x14ac:dyDescent="0.25">
      <c r="A499" s="134" t="s">
        <v>474</v>
      </c>
      <c r="B499" s="140">
        <v>917</v>
      </c>
      <c r="C499" s="141">
        <v>4</v>
      </c>
      <c r="D499" s="141">
        <v>12</v>
      </c>
      <c r="E499" s="142" t="s">
        <v>475</v>
      </c>
      <c r="F499" s="143" t="s">
        <v>118</v>
      </c>
      <c r="G499" s="135">
        <v>5</v>
      </c>
      <c r="H499" s="135">
        <v>5</v>
      </c>
      <c r="I499" s="136">
        <v>1</v>
      </c>
    </row>
    <row r="500" spans="1:9" ht="31.5" x14ac:dyDescent="0.25">
      <c r="A500" s="134" t="s">
        <v>476</v>
      </c>
      <c r="B500" s="140">
        <v>917</v>
      </c>
      <c r="C500" s="141">
        <v>4</v>
      </c>
      <c r="D500" s="141">
        <v>12</v>
      </c>
      <c r="E500" s="142" t="s">
        <v>477</v>
      </c>
      <c r="F500" s="143" t="s">
        <v>118</v>
      </c>
      <c r="G500" s="135">
        <v>5</v>
      </c>
      <c r="H500" s="135">
        <v>5</v>
      </c>
      <c r="I500" s="136">
        <v>1</v>
      </c>
    </row>
    <row r="501" spans="1:9" ht="31.5" x14ac:dyDescent="0.25">
      <c r="A501" s="134" t="s">
        <v>124</v>
      </c>
      <c r="B501" s="140">
        <v>917</v>
      </c>
      <c r="C501" s="141">
        <v>4</v>
      </c>
      <c r="D501" s="141">
        <v>12</v>
      </c>
      <c r="E501" s="142" t="s">
        <v>477</v>
      </c>
      <c r="F501" s="143" t="s">
        <v>125</v>
      </c>
      <c r="G501" s="135">
        <v>5</v>
      </c>
      <c r="H501" s="135">
        <v>5</v>
      </c>
      <c r="I501" s="136">
        <v>1</v>
      </c>
    </row>
    <row r="502" spans="1:9" x14ac:dyDescent="0.25">
      <c r="A502" s="134" t="s">
        <v>557</v>
      </c>
      <c r="B502" s="140">
        <v>917</v>
      </c>
      <c r="C502" s="141">
        <v>7</v>
      </c>
      <c r="D502" s="141">
        <v>0</v>
      </c>
      <c r="E502" s="142" t="s">
        <v>118</v>
      </c>
      <c r="F502" s="143" t="s">
        <v>118</v>
      </c>
      <c r="G502" s="135">
        <v>407.5</v>
      </c>
      <c r="H502" s="135">
        <v>249.78542999999999</v>
      </c>
      <c r="I502" s="136">
        <v>0.61297038036809814</v>
      </c>
    </row>
    <row r="503" spans="1:9" ht="27.75" customHeight="1" x14ac:dyDescent="0.25">
      <c r="A503" s="134" t="s">
        <v>133</v>
      </c>
      <c r="B503" s="140">
        <v>917</v>
      </c>
      <c r="C503" s="141">
        <v>7</v>
      </c>
      <c r="D503" s="141">
        <v>5</v>
      </c>
      <c r="E503" s="142" t="s">
        <v>118</v>
      </c>
      <c r="F503" s="143" t="s">
        <v>118</v>
      </c>
      <c r="G503" s="135">
        <v>157.5</v>
      </c>
      <c r="H503" s="135">
        <v>116.23572999999999</v>
      </c>
      <c r="I503" s="136">
        <v>0.73800463492063495</v>
      </c>
    </row>
    <row r="504" spans="1:9" ht="29.25" customHeight="1" x14ac:dyDescent="0.25">
      <c r="A504" s="134" t="s">
        <v>736</v>
      </c>
      <c r="B504" s="140">
        <v>917</v>
      </c>
      <c r="C504" s="141">
        <v>7</v>
      </c>
      <c r="D504" s="141">
        <v>5</v>
      </c>
      <c r="E504" s="142" t="s">
        <v>341</v>
      </c>
      <c r="F504" s="143" t="s">
        <v>118</v>
      </c>
      <c r="G504" s="135">
        <v>157.5</v>
      </c>
      <c r="H504" s="135">
        <v>116.23572999999999</v>
      </c>
      <c r="I504" s="136">
        <v>0.73800463492063495</v>
      </c>
    </row>
    <row r="505" spans="1:9" ht="27" customHeight="1" x14ac:dyDescent="0.25">
      <c r="A505" s="134" t="s">
        <v>737</v>
      </c>
      <c r="B505" s="140">
        <v>917</v>
      </c>
      <c r="C505" s="141">
        <v>7</v>
      </c>
      <c r="D505" s="141">
        <v>5</v>
      </c>
      <c r="E505" s="142" t="s">
        <v>342</v>
      </c>
      <c r="F505" s="143" t="s">
        <v>118</v>
      </c>
      <c r="G505" s="135">
        <v>157.5</v>
      </c>
      <c r="H505" s="135">
        <v>116.23572999999999</v>
      </c>
      <c r="I505" s="136">
        <v>0.73800463492063495</v>
      </c>
    </row>
    <row r="506" spans="1:9" ht="48" customHeight="1" x14ac:dyDescent="0.25">
      <c r="A506" s="134" t="s">
        <v>343</v>
      </c>
      <c r="B506" s="140">
        <v>917</v>
      </c>
      <c r="C506" s="141">
        <v>7</v>
      </c>
      <c r="D506" s="141">
        <v>5</v>
      </c>
      <c r="E506" s="142" t="s">
        <v>344</v>
      </c>
      <c r="F506" s="143" t="s">
        <v>118</v>
      </c>
      <c r="G506" s="135">
        <v>155.05000000000001</v>
      </c>
      <c r="H506" s="135">
        <v>113.78573</v>
      </c>
      <c r="I506" s="136">
        <v>0.73386475330538536</v>
      </c>
    </row>
    <row r="507" spans="1:9" ht="47.25" x14ac:dyDescent="0.25">
      <c r="A507" s="134" t="s">
        <v>345</v>
      </c>
      <c r="B507" s="140">
        <v>917</v>
      </c>
      <c r="C507" s="141">
        <v>7</v>
      </c>
      <c r="D507" s="141">
        <v>5</v>
      </c>
      <c r="E507" s="142" t="s">
        <v>346</v>
      </c>
      <c r="F507" s="143" t="s">
        <v>118</v>
      </c>
      <c r="G507" s="135">
        <v>144.05000000000001</v>
      </c>
      <c r="H507" s="135">
        <v>112.27</v>
      </c>
      <c r="I507" s="136">
        <v>0.77938215897257901</v>
      </c>
    </row>
    <row r="508" spans="1:9" ht="31.5" x14ac:dyDescent="0.25">
      <c r="A508" s="134" t="s">
        <v>124</v>
      </c>
      <c r="B508" s="140">
        <v>917</v>
      </c>
      <c r="C508" s="141">
        <v>7</v>
      </c>
      <c r="D508" s="141">
        <v>5</v>
      </c>
      <c r="E508" s="142" t="s">
        <v>346</v>
      </c>
      <c r="F508" s="143" t="s">
        <v>125</v>
      </c>
      <c r="G508" s="135">
        <v>144.05000000000001</v>
      </c>
      <c r="H508" s="135">
        <v>112.27</v>
      </c>
      <c r="I508" s="136">
        <v>0.77938215897257901</v>
      </c>
    </row>
    <row r="509" spans="1:9" ht="63" x14ac:dyDescent="0.25">
      <c r="A509" s="134" t="s">
        <v>347</v>
      </c>
      <c r="B509" s="140">
        <v>917</v>
      </c>
      <c r="C509" s="141">
        <v>7</v>
      </c>
      <c r="D509" s="141">
        <v>5</v>
      </c>
      <c r="E509" s="142" t="s">
        <v>348</v>
      </c>
      <c r="F509" s="143" t="s">
        <v>118</v>
      </c>
      <c r="G509" s="135">
        <v>11</v>
      </c>
      <c r="H509" s="135">
        <v>1.51573</v>
      </c>
      <c r="I509" s="136">
        <v>0.13779363636363637</v>
      </c>
    </row>
    <row r="510" spans="1:9" ht="31.5" x14ac:dyDescent="0.25">
      <c r="A510" s="134" t="s">
        <v>124</v>
      </c>
      <c r="B510" s="140">
        <v>917</v>
      </c>
      <c r="C510" s="141">
        <v>7</v>
      </c>
      <c r="D510" s="141">
        <v>5</v>
      </c>
      <c r="E510" s="142" t="s">
        <v>348</v>
      </c>
      <c r="F510" s="143" t="s">
        <v>125</v>
      </c>
      <c r="G510" s="135">
        <v>11</v>
      </c>
      <c r="H510" s="135">
        <v>1.51573</v>
      </c>
      <c r="I510" s="136">
        <v>0.13779363636363637</v>
      </c>
    </row>
    <row r="511" spans="1:9" ht="31.5" x14ac:dyDescent="0.25">
      <c r="A511" s="134" t="s">
        <v>368</v>
      </c>
      <c r="B511" s="140">
        <v>917</v>
      </c>
      <c r="C511" s="141">
        <v>7</v>
      </c>
      <c r="D511" s="141">
        <v>5</v>
      </c>
      <c r="E511" s="142" t="s">
        <v>369</v>
      </c>
      <c r="F511" s="143" t="s">
        <v>118</v>
      </c>
      <c r="G511" s="135">
        <v>2.4500000000000002</v>
      </c>
      <c r="H511" s="135">
        <v>2.4500000000000002</v>
      </c>
      <c r="I511" s="136">
        <v>1</v>
      </c>
    </row>
    <row r="512" spans="1:9" ht="31.5" x14ac:dyDescent="0.25">
      <c r="A512" s="134" t="s">
        <v>131</v>
      </c>
      <c r="B512" s="140">
        <v>917</v>
      </c>
      <c r="C512" s="141">
        <v>7</v>
      </c>
      <c r="D512" s="141">
        <v>5</v>
      </c>
      <c r="E512" s="142" t="s">
        <v>370</v>
      </c>
      <c r="F512" s="143" t="s">
        <v>118</v>
      </c>
      <c r="G512" s="135">
        <v>2.4500000000000002</v>
      </c>
      <c r="H512" s="135">
        <v>2.4500000000000002</v>
      </c>
      <c r="I512" s="136">
        <v>1</v>
      </c>
    </row>
    <row r="513" spans="1:9" ht="31.5" x14ac:dyDescent="0.25">
      <c r="A513" s="134" t="s">
        <v>124</v>
      </c>
      <c r="B513" s="140">
        <v>917</v>
      </c>
      <c r="C513" s="141">
        <v>7</v>
      </c>
      <c r="D513" s="141">
        <v>5</v>
      </c>
      <c r="E513" s="142" t="s">
        <v>370</v>
      </c>
      <c r="F513" s="143" t="s">
        <v>125</v>
      </c>
      <c r="G513" s="135">
        <v>2.4500000000000002</v>
      </c>
      <c r="H513" s="135">
        <v>2.4500000000000002</v>
      </c>
      <c r="I513" s="136">
        <v>1</v>
      </c>
    </row>
    <row r="514" spans="1:9" x14ac:dyDescent="0.25">
      <c r="A514" s="134" t="s">
        <v>214</v>
      </c>
      <c r="B514" s="140">
        <v>917</v>
      </c>
      <c r="C514" s="141">
        <v>7</v>
      </c>
      <c r="D514" s="141">
        <v>7</v>
      </c>
      <c r="E514" s="142" t="s">
        <v>118</v>
      </c>
      <c r="F514" s="143" t="s">
        <v>118</v>
      </c>
      <c r="G514" s="135">
        <v>250</v>
      </c>
      <c r="H514" s="135">
        <v>133.5497</v>
      </c>
      <c r="I514" s="136">
        <v>0.53419880000000008</v>
      </c>
    </row>
    <row r="515" spans="1:9" ht="46.5" customHeight="1" x14ac:dyDescent="0.25">
      <c r="A515" s="134" t="s">
        <v>745</v>
      </c>
      <c r="B515" s="140">
        <v>917</v>
      </c>
      <c r="C515" s="141">
        <v>7</v>
      </c>
      <c r="D515" s="141">
        <v>7</v>
      </c>
      <c r="E515" s="142" t="s">
        <v>427</v>
      </c>
      <c r="F515" s="143" t="s">
        <v>118</v>
      </c>
      <c r="G515" s="135">
        <v>250</v>
      </c>
      <c r="H515" s="135">
        <v>133.5497</v>
      </c>
      <c r="I515" s="136">
        <v>0.53419880000000008</v>
      </c>
    </row>
    <row r="516" spans="1:9" ht="28.5" customHeight="1" x14ac:dyDescent="0.25">
      <c r="A516" s="134" t="s">
        <v>746</v>
      </c>
      <c r="B516" s="140">
        <v>917</v>
      </c>
      <c r="C516" s="141">
        <v>7</v>
      </c>
      <c r="D516" s="141">
        <v>7</v>
      </c>
      <c r="E516" s="142" t="s">
        <v>428</v>
      </c>
      <c r="F516" s="143" t="s">
        <v>118</v>
      </c>
      <c r="G516" s="135">
        <v>166</v>
      </c>
      <c r="H516" s="135">
        <v>49.728400000000001</v>
      </c>
      <c r="I516" s="136">
        <v>0.29956867469879517</v>
      </c>
    </row>
    <row r="517" spans="1:9" ht="29.25" customHeight="1" x14ac:dyDescent="0.25">
      <c r="A517" s="134" t="s">
        <v>429</v>
      </c>
      <c r="B517" s="140">
        <v>917</v>
      </c>
      <c r="C517" s="141">
        <v>7</v>
      </c>
      <c r="D517" s="141">
        <v>7</v>
      </c>
      <c r="E517" s="142" t="s">
        <v>430</v>
      </c>
      <c r="F517" s="143" t="s">
        <v>118</v>
      </c>
      <c r="G517" s="135">
        <v>166</v>
      </c>
      <c r="H517" s="135">
        <v>49.728400000000001</v>
      </c>
      <c r="I517" s="136">
        <v>0.29956867469879517</v>
      </c>
    </row>
    <row r="518" spans="1:9" ht="63" x14ac:dyDescent="0.25">
      <c r="A518" s="134" t="s">
        <v>431</v>
      </c>
      <c r="B518" s="140">
        <v>917</v>
      </c>
      <c r="C518" s="141">
        <v>7</v>
      </c>
      <c r="D518" s="141">
        <v>7</v>
      </c>
      <c r="E518" s="142" t="s">
        <v>432</v>
      </c>
      <c r="F518" s="143" t="s">
        <v>118</v>
      </c>
      <c r="G518" s="135">
        <v>146</v>
      </c>
      <c r="H518" s="135">
        <v>30</v>
      </c>
      <c r="I518" s="136">
        <v>0.20547945205479451</v>
      </c>
    </row>
    <row r="519" spans="1:9" ht="28.5" customHeight="1" x14ac:dyDescent="0.25">
      <c r="A519" s="134" t="s">
        <v>124</v>
      </c>
      <c r="B519" s="140">
        <v>917</v>
      </c>
      <c r="C519" s="141">
        <v>7</v>
      </c>
      <c r="D519" s="141">
        <v>7</v>
      </c>
      <c r="E519" s="142" t="s">
        <v>432</v>
      </c>
      <c r="F519" s="143" t="s">
        <v>125</v>
      </c>
      <c r="G519" s="135">
        <v>146</v>
      </c>
      <c r="H519" s="135">
        <v>30</v>
      </c>
      <c r="I519" s="136">
        <v>0.20547945205479451</v>
      </c>
    </row>
    <row r="520" spans="1:9" ht="47.25" x14ac:dyDescent="0.25">
      <c r="A520" s="134" t="s">
        <v>433</v>
      </c>
      <c r="B520" s="140">
        <v>917</v>
      </c>
      <c r="C520" s="141">
        <v>7</v>
      </c>
      <c r="D520" s="141">
        <v>7</v>
      </c>
      <c r="E520" s="142" t="s">
        <v>434</v>
      </c>
      <c r="F520" s="143" t="s">
        <v>118</v>
      </c>
      <c r="G520" s="135">
        <v>20</v>
      </c>
      <c r="H520" s="135">
        <v>19.728400000000001</v>
      </c>
      <c r="I520" s="136">
        <v>0.98642000000000007</v>
      </c>
    </row>
    <row r="521" spans="1:9" ht="31.5" x14ac:dyDescent="0.25">
      <c r="A521" s="134" t="s">
        <v>124</v>
      </c>
      <c r="B521" s="140">
        <v>917</v>
      </c>
      <c r="C521" s="141">
        <v>7</v>
      </c>
      <c r="D521" s="141">
        <v>7</v>
      </c>
      <c r="E521" s="142" t="s">
        <v>434</v>
      </c>
      <c r="F521" s="143" t="s">
        <v>125</v>
      </c>
      <c r="G521" s="135">
        <v>20</v>
      </c>
      <c r="H521" s="135">
        <v>19.728400000000001</v>
      </c>
      <c r="I521" s="136">
        <v>0.98642000000000007</v>
      </c>
    </row>
    <row r="522" spans="1:9" ht="63" x14ac:dyDescent="0.25">
      <c r="A522" s="134" t="s">
        <v>751</v>
      </c>
      <c r="B522" s="140">
        <v>917</v>
      </c>
      <c r="C522" s="141">
        <v>7</v>
      </c>
      <c r="D522" s="141">
        <v>7</v>
      </c>
      <c r="E522" s="142" t="s">
        <v>460</v>
      </c>
      <c r="F522" s="143" t="s">
        <v>118</v>
      </c>
      <c r="G522" s="135">
        <v>84</v>
      </c>
      <c r="H522" s="135">
        <v>83.821300000000008</v>
      </c>
      <c r="I522" s="136">
        <v>0.99787261904761904</v>
      </c>
    </row>
    <row r="523" spans="1:9" ht="47.25" x14ac:dyDescent="0.25">
      <c r="A523" s="134" t="s">
        <v>461</v>
      </c>
      <c r="B523" s="140">
        <v>917</v>
      </c>
      <c r="C523" s="141">
        <v>7</v>
      </c>
      <c r="D523" s="141">
        <v>7</v>
      </c>
      <c r="E523" s="142" t="s">
        <v>462</v>
      </c>
      <c r="F523" s="143" t="s">
        <v>118</v>
      </c>
      <c r="G523" s="135">
        <v>84</v>
      </c>
      <c r="H523" s="135">
        <v>83.821300000000008</v>
      </c>
      <c r="I523" s="136">
        <v>0.99787261904761904</v>
      </c>
    </row>
    <row r="524" spans="1:9" ht="31.5" x14ac:dyDescent="0.25">
      <c r="A524" s="134" t="s">
        <v>463</v>
      </c>
      <c r="B524" s="140">
        <v>917</v>
      </c>
      <c r="C524" s="141">
        <v>7</v>
      </c>
      <c r="D524" s="141">
        <v>7</v>
      </c>
      <c r="E524" s="142" t="s">
        <v>464</v>
      </c>
      <c r="F524" s="143" t="s">
        <v>118</v>
      </c>
      <c r="G524" s="135">
        <v>54</v>
      </c>
      <c r="H524" s="135">
        <v>53.821300000000001</v>
      </c>
      <c r="I524" s="136">
        <v>0.99669074074074082</v>
      </c>
    </row>
    <row r="525" spans="1:9" ht="31.5" x14ac:dyDescent="0.25">
      <c r="A525" s="134" t="s">
        <v>124</v>
      </c>
      <c r="B525" s="140">
        <v>917</v>
      </c>
      <c r="C525" s="141">
        <v>7</v>
      </c>
      <c r="D525" s="141">
        <v>7</v>
      </c>
      <c r="E525" s="142" t="s">
        <v>464</v>
      </c>
      <c r="F525" s="143" t="s">
        <v>125</v>
      </c>
      <c r="G525" s="135">
        <v>54</v>
      </c>
      <c r="H525" s="135">
        <v>53.821300000000001</v>
      </c>
      <c r="I525" s="136">
        <v>0.99669074074074082</v>
      </c>
    </row>
    <row r="526" spans="1:9" ht="31.5" x14ac:dyDescent="0.25">
      <c r="A526" s="134" t="s">
        <v>465</v>
      </c>
      <c r="B526" s="140">
        <v>917</v>
      </c>
      <c r="C526" s="141">
        <v>7</v>
      </c>
      <c r="D526" s="141">
        <v>7</v>
      </c>
      <c r="E526" s="142" t="s">
        <v>466</v>
      </c>
      <c r="F526" s="143" t="s">
        <v>118</v>
      </c>
      <c r="G526" s="135">
        <v>30</v>
      </c>
      <c r="H526" s="135">
        <v>30</v>
      </c>
      <c r="I526" s="136">
        <v>1</v>
      </c>
    </row>
    <row r="527" spans="1:9" ht="31.5" x14ac:dyDescent="0.25">
      <c r="A527" s="134" t="s">
        <v>124</v>
      </c>
      <c r="B527" s="140">
        <v>917</v>
      </c>
      <c r="C527" s="141">
        <v>7</v>
      </c>
      <c r="D527" s="141">
        <v>7</v>
      </c>
      <c r="E527" s="142" t="s">
        <v>466</v>
      </c>
      <c r="F527" s="143" t="s">
        <v>125</v>
      </c>
      <c r="G527" s="135">
        <v>30</v>
      </c>
      <c r="H527" s="135">
        <v>30</v>
      </c>
      <c r="I527" s="136">
        <v>1</v>
      </c>
    </row>
    <row r="528" spans="1:9" x14ac:dyDescent="0.25">
      <c r="A528" s="134" t="s">
        <v>559</v>
      </c>
      <c r="B528" s="140">
        <v>917</v>
      </c>
      <c r="C528" s="141">
        <v>9</v>
      </c>
      <c r="D528" s="141">
        <v>0</v>
      </c>
      <c r="E528" s="142" t="s">
        <v>118</v>
      </c>
      <c r="F528" s="143" t="s">
        <v>118</v>
      </c>
      <c r="G528" s="135">
        <v>138.21799999999999</v>
      </c>
      <c r="H528" s="135">
        <v>55.827419999999996</v>
      </c>
      <c r="I528" s="136">
        <v>0.40390846344180931</v>
      </c>
    </row>
    <row r="529" spans="1:9" x14ac:dyDescent="0.25">
      <c r="A529" s="134" t="s">
        <v>483</v>
      </c>
      <c r="B529" s="140">
        <v>917</v>
      </c>
      <c r="C529" s="141">
        <v>9</v>
      </c>
      <c r="D529" s="141">
        <v>9</v>
      </c>
      <c r="E529" s="142" t="s">
        <v>118</v>
      </c>
      <c r="F529" s="143" t="s">
        <v>118</v>
      </c>
      <c r="G529" s="135">
        <v>138.21799999999999</v>
      </c>
      <c r="H529" s="135">
        <v>55.827419999999996</v>
      </c>
      <c r="I529" s="136">
        <v>0.40390846344180931</v>
      </c>
    </row>
    <row r="530" spans="1:9" ht="31.5" customHeight="1" x14ac:dyDescent="0.25">
      <c r="A530" s="134" t="s">
        <v>753</v>
      </c>
      <c r="B530" s="140">
        <v>917</v>
      </c>
      <c r="C530" s="141">
        <v>9</v>
      </c>
      <c r="D530" s="141">
        <v>9</v>
      </c>
      <c r="E530" s="142" t="s">
        <v>478</v>
      </c>
      <c r="F530" s="143" t="s">
        <v>118</v>
      </c>
      <c r="G530" s="135">
        <v>138.21799999999999</v>
      </c>
      <c r="H530" s="135">
        <v>55.827419999999996</v>
      </c>
      <c r="I530" s="136">
        <v>0.40390846344180931</v>
      </c>
    </row>
    <row r="531" spans="1:9" ht="47.25" x14ac:dyDescent="0.25">
      <c r="A531" s="134" t="s">
        <v>479</v>
      </c>
      <c r="B531" s="140">
        <v>917</v>
      </c>
      <c r="C531" s="141">
        <v>9</v>
      </c>
      <c r="D531" s="141">
        <v>9</v>
      </c>
      <c r="E531" s="142" t="s">
        <v>480</v>
      </c>
      <c r="F531" s="143" t="s">
        <v>118</v>
      </c>
      <c r="G531" s="135">
        <v>138.21799999999999</v>
      </c>
      <c r="H531" s="135">
        <v>55.827419999999996</v>
      </c>
      <c r="I531" s="136">
        <v>0.40390846344180931</v>
      </c>
    </row>
    <row r="532" spans="1:9" ht="46.5" customHeight="1" x14ac:dyDescent="0.25">
      <c r="A532" s="134" t="s">
        <v>481</v>
      </c>
      <c r="B532" s="140">
        <v>917</v>
      </c>
      <c r="C532" s="141">
        <v>9</v>
      </c>
      <c r="D532" s="141">
        <v>9</v>
      </c>
      <c r="E532" s="142" t="s">
        <v>482</v>
      </c>
      <c r="F532" s="143" t="s">
        <v>118</v>
      </c>
      <c r="G532" s="135">
        <v>63.218000000000004</v>
      </c>
      <c r="H532" s="135">
        <v>0</v>
      </c>
      <c r="I532" s="136">
        <v>0</v>
      </c>
    </row>
    <row r="533" spans="1:9" x14ac:dyDescent="0.25">
      <c r="A533" s="134" t="s">
        <v>142</v>
      </c>
      <c r="B533" s="140">
        <v>917</v>
      </c>
      <c r="C533" s="141">
        <v>9</v>
      </c>
      <c r="D533" s="141">
        <v>9</v>
      </c>
      <c r="E533" s="142" t="s">
        <v>482</v>
      </c>
      <c r="F533" s="143" t="s">
        <v>143</v>
      </c>
      <c r="G533" s="135">
        <v>63.218000000000004</v>
      </c>
      <c r="H533" s="135">
        <v>0</v>
      </c>
      <c r="I533" s="136">
        <v>0</v>
      </c>
    </row>
    <row r="534" spans="1:9" ht="29.25" customHeight="1" x14ac:dyDescent="0.25">
      <c r="A534" s="134" t="s">
        <v>484</v>
      </c>
      <c r="B534" s="140">
        <v>917</v>
      </c>
      <c r="C534" s="141">
        <v>9</v>
      </c>
      <c r="D534" s="141">
        <v>9</v>
      </c>
      <c r="E534" s="142" t="s">
        <v>485</v>
      </c>
      <c r="F534" s="143" t="s">
        <v>118</v>
      </c>
      <c r="G534" s="135">
        <v>25</v>
      </c>
      <c r="H534" s="135">
        <v>10.82742</v>
      </c>
      <c r="I534" s="136">
        <v>0.4330968</v>
      </c>
    </row>
    <row r="535" spans="1:9" ht="31.5" x14ac:dyDescent="0.25">
      <c r="A535" s="134" t="s">
        <v>124</v>
      </c>
      <c r="B535" s="140">
        <v>917</v>
      </c>
      <c r="C535" s="141">
        <v>9</v>
      </c>
      <c r="D535" s="141">
        <v>9</v>
      </c>
      <c r="E535" s="142" t="s">
        <v>485</v>
      </c>
      <c r="F535" s="143" t="s">
        <v>125</v>
      </c>
      <c r="G535" s="135">
        <v>25</v>
      </c>
      <c r="H535" s="135">
        <v>10.82742</v>
      </c>
      <c r="I535" s="136">
        <v>0.4330968</v>
      </c>
    </row>
    <row r="536" spans="1:9" ht="31.5" x14ac:dyDescent="0.25">
      <c r="A536" s="134" t="s">
        <v>486</v>
      </c>
      <c r="B536" s="140">
        <v>917</v>
      </c>
      <c r="C536" s="141">
        <v>9</v>
      </c>
      <c r="D536" s="141">
        <v>9</v>
      </c>
      <c r="E536" s="142" t="s">
        <v>487</v>
      </c>
      <c r="F536" s="143" t="s">
        <v>118</v>
      </c>
      <c r="G536" s="135">
        <v>50</v>
      </c>
      <c r="H536" s="135">
        <v>45</v>
      </c>
      <c r="I536" s="136">
        <v>0.9</v>
      </c>
    </row>
    <row r="537" spans="1:9" ht="31.5" x14ac:dyDescent="0.25">
      <c r="A537" s="134" t="s">
        <v>124</v>
      </c>
      <c r="B537" s="140">
        <v>917</v>
      </c>
      <c r="C537" s="141">
        <v>9</v>
      </c>
      <c r="D537" s="141">
        <v>9</v>
      </c>
      <c r="E537" s="142" t="s">
        <v>487</v>
      </c>
      <c r="F537" s="143" t="s">
        <v>125</v>
      </c>
      <c r="G537" s="135">
        <v>50</v>
      </c>
      <c r="H537" s="135">
        <v>45</v>
      </c>
      <c r="I537" s="136">
        <v>0.9</v>
      </c>
    </row>
    <row r="538" spans="1:9" x14ac:dyDescent="0.25">
      <c r="A538" s="134" t="s">
        <v>560</v>
      </c>
      <c r="B538" s="140">
        <v>917</v>
      </c>
      <c r="C538" s="141">
        <v>10</v>
      </c>
      <c r="D538" s="141">
        <v>0</v>
      </c>
      <c r="E538" s="142" t="s">
        <v>118</v>
      </c>
      <c r="F538" s="143" t="s">
        <v>118</v>
      </c>
      <c r="G538" s="135">
        <v>9713.8159099999993</v>
      </c>
      <c r="H538" s="135">
        <v>7748.5994900000005</v>
      </c>
      <c r="I538" s="136">
        <v>0.79768852547669911</v>
      </c>
    </row>
    <row r="539" spans="1:9" x14ac:dyDescent="0.25">
      <c r="A539" s="134" t="s">
        <v>353</v>
      </c>
      <c r="B539" s="140">
        <v>917</v>
      </c>
      <c r="C539" s="141">
        <v>10</v>
      </c>
      <c r="D539" s="141">
        <v>1</v>
      </c>
      <c r="E539" s="142" t="s">
        <v>118</v>
      </c>
      <c r="F539" s="143" t="s">
        <v>118</v>
      </c>
      <c r="G539" s="135">
        <v>7285.3040000000001</v>
      </c>
      <c r="H539" s="135">
        <v>5392.9998399999995</v>
      </c>
      <c r="I539" s="136">
        <v>0.74025735096297973</v>
      </c>
    </row>
    <row r="540" spans="1:9" ht="47.25" x14ac:dyDescent="0.25">
      <c r="A540" s="134" t="s">
        <v>736</v>
      </c>
      <c r="B540" s="140">
        <v>917</v>
      </c>
      <c r="C540" s="141">
        <v>10</v>
      </c>
      <c r="D540" s="141">
        <v>1</v>
      </c>
      <c r="E540" s="142" t="s">
        <v>341</v>
      </c>
      <c r="F540" s="143" t="s">
        <v>118</v>
      </c>
      <c r="G540" s="135">
        <v>7285.3040000000001</v>
      </c>
      <c r="H540" s="135">
        <v>5392.9998399999995</v>
      </c>
      <c r="I540" s="136">
        <v>0.74025735096297973</v>
      </c>
    </row>
    <row r="541" spans="1:9" ht="30" customHeight="1" x14ac:dyDescent="0.25">
      <c r="A541" s="134" t="s">
        <v>737</v>
      </c>
      <c r="B541" s="140">
        <v>917</v>
      </c>
      <c r="C541" s="141">
        <v>10</v>
      </c>
      <c r="D541" s="141">
        <v>1</v>
      </c>
      <c r="E541" s="142" t="s">
        <v>342</v>
      </c>
      <c r="F541" s="143" t="s">
        <v>118</v>
      </c>
      <c r="G541" s="135">
        <v>7285.3040000000001</v>
      </c>
      <c r="H541" s="135">
        <v>5392.9998399999995</v>
      </c>
      <c r="I541" s="136">
        <v>0.74025735096297973</v>
      </c>
    </row>
    <row r="542" spans="1:9" ht="31.5" x14ac:dyDescent="0.25">
      <c r="A542" s="134" t="s">
        <v>349</v>
      </c>
      <c r="B542" s="140">
        <v>917</v>
      </c>
      <c r="C542" s="141">
        <v>10</v>
      </c>
      <c r="D542" s="141">
        <v>1</v>
      </c>
      <c r="E542" s="142" t="s">
        <v>350</v>
      </c>
      <c r="F542" s="143" t="s">
        <v>118</v>
      </c>
      <c r="G542" s="135">
        <v>7285.3040000000001</v>
      </c>
      <c r="H542" s="135">
        <v>5392.9998399999995</v>
      </c>
      <c r="I542" s="136">
        <v>0.74025735096297973</v>
      </c>
    </row>
    <row r="543" spans="1:9" ht="110.25" x14ac:dyDescent="0.25">
      <c r="A543" s="134" t="s">
        <v>351</v>
      </c>
      <c r="B543" s="140">
        <v>917</v>
      </c>
      <c r="C543" s="141">
        <v>10</v>
      </c>
      <c r="D543" s="141">
        <v>1</v>
      </c>
      <c r="E543" s="142" t="s">
        <v>352</v>
      </c>
      <c r="F543" s="143" t="s">
        <v>118</v>
      </c>
      <c r="G543" s="135">
        <v>7285.3040000000001</v>
      </c>
      <c r="H543" s="135">
        <v>5392.9998399999995</v>
      </c>
      <c r="I543" s="136">
        <v>0.74025735096297973</v>
      </c>
    </row>
    <row r="544" spans="1:9" x14ac:dyDescent="0.25">
      <c r="A544" s="134" t="s">
        <v>142</v>
      </c>
      <c r="B544" s="140">
        <v>917</v>
      </c>
      <c r="C544" s="141">
        <v>10</v>
      </c>
      <c r="D544" s="141">
        <v>1</v>
      </c>
      <c r="E544" s="142" t="s">
        <v>352</v>
      </c>
      <c r="F544" s="143" t="s">
        <v>143</v>
      </c>
      <c r="G544" s="135">
        <v>7285.3040000000001</v>
      </c>
      <c r="H544" s="135">
        <v>5392.9998399999995</v>
      </c>
      <c r="I544" s="136">
        <v>0.74025735096297973</v>
      </c>
    </row>
    <row r="545" spans="1:9" x14ac:dyDescent="0.25">
      <c r="A545" s="134" t="s">
        <v>282</v>
      </c>
      <c r="B545" s="140">
        <v>917</v>
      </c>
      <c r="C545" s="141">
        <v>10</v>
      </c>
      <c r="D545" s="141">
        <v>3</v>
      </c>
      <c r="E545" s="142" t="s">
        <v>118</v>
      </c>
      <c r="F545" s="143" t="s">
        <v>118</v>
      </c>
      <c r="G545" s="135">
        <v>2228.5119100000002</v>
      </c>
      <c r="H545" s="135">
        <v>2222.57465</v>
      </c>
      <c r="I545" s="136">
        <v>0.99733577371816684</v>
      </c>
    </row>
    <row r="546" spans="1:9" ht="47.25" customHeight="1" x14ac:dyDescent="0.25">
      <c r="A546" s="134" t="s">
        <v>745</v>
      </c>
      <c r="B546" s="140">
        <v>917</v>
      </c>
      <c r="C546" s="141">
        <v>10</v>
      </c>
      <c r="D546" s="141">
        <v>3</v>
      </c>
      <c r="E546" s="142" t="s">
        <v>427</v>
      </c>
      <c r="F546" s="143" t="s">
        <v>118</v>
      </c>
      <c r="G546" s="135">
        <v>2228.5119100000002</v>
      </c>
      <c r="H546" s="135">
        <v>2222.57465</v>
      </c>
      <c r="I546" s="136">
        <v>0.99733577371816684</v>
      </c>
    </row>
    <row r="547" spans="1:9" x14ac:dyDescent="0.25">
      <c r="A547" s="134" t="s">
        <v>750</v>
      </c>
      <c r="B547" s="140">
        <v>917</v>
      </c>
      <c r="C547" s="141">
        <v>10</v>
      </c>
      <c r="D547" s="141">
        <v>3</v>
      </c>
      <c r="E547" s="142" t="s">
        <v>453</v>
      </c>
      <c r="F547" s="143" t="s">
        <v>118</v>
      </c>
      <c r="G547" s="135">
        <v>2228.5119100000002</v>
      </c>
      <c r="H547" s="135">
        <v>2222.57465</v>
      </c>
      <c r="I547" s="136">
        <v>0.99733577371816684</v>
      </c>
    </row>
    <row r="548" spans="1:9" ht="30" customHeight="1" x14ac:dyDescent="0.25">
      <c r="A548" s="134" t="s">
        <v>454</v>
      </c>
      <c r="B548" s="140">
        <v>917</v>
      </c>
      <c r="C548" s="141">
        <v>10</v>
      </c>
      <c r="D548" s="141">
        <v>3</v>
      </c>
      <c r="E548" s="142" t="s">
        <v>455</v>
      </c>
      <c r="F548" s="143" t="s">
        <v>118</v>
      </c>
      <c r="G548" s="135">
        <v>2228.5119100000002</v>
      </c>
      <c r="H548" s="135">
        <v>2222.57465</v>
      </c>
      <c r="I548" s="136">
        <v>0.99733577371816684</v>
      </c>
    </row>
    <row r="549" spans="1:9" ht="63" x14ac:dyDescent="0.25">
      <c r="A549" s="134" t="s">
        <v>456</v>
      </c>
      <c r="B549" s="140">
        <v>917</v>
      </c>
      <c r="C549" s="141">
        <v>10</v>
      </c>
      <c r="D549" s="141">
        <v>3</v>
      </c>
      <c r="E549" s="142" t="s">
        <v>457</v>
      </c>
      <c r="F549" s="143" t="s">
        <v>118</v>
      </c>
      <c r="G549" s="135">
        <v>17</v>
      </c>
      <c r="H549" s="135">
        <v>11.062760000000001</v>
      </c>
      <c r="I549" s="136">
        <v>0.65075058823529408</v>
      </c>
    </row>
    <row r="550" spans="1:9" x14ac:dyDescent="0.25">
      <c r="A550" s="134" t="s">
        <v>142</v>
      </c>
      <c r="B550" s="140">
        <v>917</v>
      </c>
      <c r="C550" s="141">
        <v>10</v>
      </c>
      <c r="D550" s="141">
        <v>3</v>
      </c>
      <c r="E550" s="142" t="s">
        <v>457</v>
      </c>
      <c r="F550" s="143" t="s">
        <v>143</v>
      </c>
      <c r="G550" s="135">
        <v>17</v>
      </c>
      <c r="H550" s="135">
        <v>11.062760000000001</v>
      </c>
      <c r="I550" s="136">
        <v>0.65075058823529408</v>
      </c>
    </row>
    <row r="551" spans="1:9" ht="31.5" x14ac:dyDescent="0.25">
      <c r="A551" s="134" t="s">
        <v>458</v>
      </c>
      <c r="B551" s="140">
        <v>917</v>
      </c>
      <c r="C551" s="141">
        <v>10</v>
      </c>
      <c r="D551" s="141">
        <v>3</v>
      </c>
      <c r="E551" s="142" t="s">
        <v>459</v>
      </c>
      <c r="F551" s="143" t="s">
        <v>118</v>
      </c>
      <c r="G551" s="135">
        <v>2211.5119100000002</v>
      </c>
      <c r="H551" s="135">
        <v>2211.5118900000002</v>
      </c>
      <c r="I551" s="136">
        <v>0.99999999095641312</v>
      </c>
    </row>
    <row r="552" spans="1:9" x14ac:dyDescent="0.25">
      <c r="A552" s="134" t="s">
        <v>142</v>
      </c>
      <c r="B552" s="140">
        <v>917</v>
      </c>
      <c r="C552" s="141">
        <v>10</v>
      </c>
      <c r="D552" s="141">
        <v>3</v>
      </c>
      <c r="E552" s="142" t="s">
        <v>459</v>
      </c>
      <c r="F552" s="143" t="s">
        <v>143</v>
      </c>
      <c r="G552" s="135">
        <v>2211.5119100000002</v>
      </c>
      <c r="H552" s="135">
        <v>2211.5118900000002</v>
      </c>
      <c r="I552" s="136">
        <v>0.99999999095641312</v>
      </c>
    </row>
    <row r="553" spans="1:9" x14ac:dyDescent="0.25">
      <c r="A553" s="134" t="s">
        <v>494</v>
      </c>
      <c r="B553" s="140">
        <v>917</v>
      </c>
      <c r="C553" s="141">
        <v>10</v>
      </c>
      <c r="D553" s="141">
        <v>6</v>
      </c>
      <c r="E553" s="142" t="s">
        <v>118</v>
      </c>
      <c r="F553" s="143" t="s">
        <v>118</v>
      </c>
      <c r="G553" s="135">
        <v>200</v>
      </c>
      <c r="H553" s="135">
        <v>133.02500000000001</v>
      </c>
      <c r="I553" s="136">
        <v>0.66512499999999997</v>
      </c>
    </row>
    <row r="554" spans="1:9" s="62" customFormat="1" ht="47.25" x14ac:dyDescent="0.25">
      <c r="A554" s="134" t="s">
        <v>754</v>
      </c>
      <c r="B554" s="140">
        <v>917</v>
      </c>
      <c r="C554" s="141">
        <v>10</v>
      </c>
      <c r="D554" s="141">
        <v>6</v>
      </c>
      <c r="E554" s="142" t="s">
        <v>488</v>
      </c>
      <c r="F554" s="143" t="s">
        <v>118</v>
      </c>
      <c r="G554" s="135">
        <v>200</v>
      </c>
      <c r="H554" s="135">
        <v>133.02500000000001</v>
      </c>
      <c r="I554" s="136">
        <v>0.66512499999999997</v>
      </c>
    </row>
    <row r="555" spans="1:9" ht="44.25" customHeight="1" x14ac:dyDescent="0.25">
      <c r="A555" s="134" t="s">
        <v>755</v>
      </c>
      <c r="B555" s="140">
        <v>917</v>
      </c>
      <c r="C555" s="141">
        <v>10</v>
      </c>
      <c r="D555" s="141">
        <v>6</v>
      </c>
      <c r="E555" s="142" t="s">
        <v>489</v>
      </c>
      <c r="F555" s="143" t="s">
        <v>118</v>
      </c>
      <c r="G555" s="135">
        <v>5</v>
      </c>
      <c r="H555" s="135">
        <v>0</v>
      </c>
      <c r="I555" s="136">
        <v>0</v>
      </c>
    </row>
    <row r="556" spans="1:9" ht="78.75" x14ac:dyDescent="0.25">
      <c r="A556" s="134" t="s">
        <v>490</v>
      </c>
      <c r="B556" s="140">
        <v>917</v>
      </c>
      <c r="C556" s="141">
        <v>10</v>
      </c>
      <c r="D556" s="141">
        <v>6</v>
      </c>
      <c r="E556" s="142" t="s">
        <v>491</v>
      </c>
      <c r="F556" s="143" t="s">
        <v>118</v>
      </c>
      <c r="G556" s="135">
        <v>5</v>
      </c>
      <c r="H556" s="135">
        <v>0</v>
      </c>
      <c r="I556" s="136">
        <v>0</v>
      </c>
    </row>
    <row r="557" spans="1:9" ht="31.5" x14ac:dyDescent="0.25">
      <c r="A557" s="134" t="s">
        <v>492</v>
      </c>
      <c r="B557" s="140">
        <v>917</v>
      </c>
      <c r="C557" s="141">
        <v>10</v>
      </c>
      <c r="D557" s="141">
        <v>6</v>
      </c>
      <c r="E557" s="142" t="s">
        <v>493</v>
      </c>
      <c r="F557" s="143" t="s">
        <v>118</v>
      </c>
      <c r="G557" s="135">
        <v>5</v>
      </c>
      <c r="H557" s="135">
        <v>0</v>
      </c>
      <c r="I557" s="136">
        <v>0</v>
      </c>
    </row>
    <row r="558" spans="1:9" ht="31.5" x14ac:dyDescent="0.25">
      <c r="A558" s="134" t="s">
        <v>124</v>
      </c>
      <c r="B558" s="140">
        <v>917</v>
      </c>
      <c r="C558" s="141">
        <v>10</v>
      </c>
      <c r="D558" s="141">
        <v>6</v>
      </c>
      <c r="E558" s="142" t="s">
        <v>493</v>
      </c>
      <c r="F558" s="143" t="s">
        <v>125</v>
      </c>
      <c r="G558" s="135">
        <v>5</v>
      </c>
      <c r="H558" s="135">
        <v>0</v>
      </c>
      <c r="I558" s="136">
        <v>0</v>
      </c>
    </row>
    <row r="559" spans="1:9" ht="44.25" customHeight="1" x14ac:dyDescent="0.25">
      <c r="A559" s="134" t="s">
        <v>756</v>
      </c>
      <c r="B559" s="140">
        <v>917</v>
      </c>
      <c r="C559" s="141">
        <v>10</v>
      </c>
      <c r="D559" s="141">
        <v>6</v>
      </c>
      <c r="E559" s="142" t="s">
        <v>495</v>
      </c>
      <c r="F559" s="143" t="s">
        <v>118</v>
      </c>
      <c r="G559" s="135">
        <v>195</v>
      </c>
      <c r="H559" s="135">
        <v>133.02500000000001</v>
      </c>
      <c r="I559" s="136">
        <v>0.68217948717948718</v>
      </c>
    </row>
    <row r="560" spans="1:9" ht="47.25" x14ac:dyDescent="0.25">
      <c r="A560" s="134" t="s">
        <v>496</v>
      </c>
      <c r="B560" s="140">
        <v>917</v>
      </c>
      <c r="C560" s="141">
        <v>10</v>
      </c>
      <c r="D560" s="141">
        <v>6</v>
      </c>
      <c r="E560" s="142" t="s">
        <v>497</v>
      </c>
      <c r="F560" s="143" t="s">
        <v>118</v>
      </c>
      <c r="G560" s="135">
        <v>195</v>
      </c>
      <c r="H560" s="135">
        <v>133.02500000000001</v>
      </c>
      <c r="I560" s="136">
        <v>0.68217948717948718</v>
      </c>
    </row>
    <row r="561" spans="1:9" ht="31.5" x14ac:dyDescent="0.25">
      <c r="A561" s="134" t="s">
        <v>498</v>
      </c>
      <c r="B561" s="140">
        <v>917</v>
      </c>
      <c r="C561" s="141">
        <v>10</v>
      </c>
      <c r="D561" s="141">
        <v>6</v>
      </c>
      <c r="E561" s="142" t="s">
        <v>499</v>
      </c>
      <c r="F561" s="143" t="s">
        <v>118</v>
      </c>
      <c r="G561" s="135">
        <v>0</v>
      </c>
      <c r="H561" s="135">
        <v>0</v>
      </c>
      <c r="I561" s="136">
        <v>0</v>
      </c>
    </row>
    <row r="562" spans="1:9" ht="31.5" x14ac:dyDescent="0.25">
      <c r="A562" s="134" t="s">
        <v>124</v>
      </c>
      <c r="B562" s="140">
        <v>917</v>
      </c>
      <c r="C562" s="141">
        <v>10</v>
      </c>
      <c r="D562" s="141">
        <v>6</v>
      </c>
      <c r="E562" s="142" t="s">
        <v>499</v>
      </c>
      <c r="F562" s="143" t="s">
        <v>125</v>
      </c>
      <c r="G562" s="135">
        <v>0</v>
      </c>
      <c r="H562" s="135">
        <v>0</v>
      </c>
      <c r="I562" s="136">
        <v>0</v>
      </c>
    </row>
    <row r="563" spans="1:9" ht="31.5" x14ac:dyDescent="0.25">
      <c r="A563" s="134" t="s">
        <v>500</v>
      </c>
      <c r="B563" s="140">
        <v>917</v>
      </c>
      <c r="C563" s="141">
        <v>10</v>
      </c>
      <c r="D563" s="141">
        <v>6</v>
      </c>
      <c r="E563" s="142" t="s">
        <v>501</v>
      </c>
      <c r="F563" s="143" t="s">
        <v>118</v>
      </c>
      <c r="G563" s="135">
        <v>0</v>
      </c>
      <c r="H563" s="135">
        <v>0</v>
      </c>
      <c r="I563" s="136">
        <v>0</v>
      </c>
    </row>
    <row r="564" spans="1:9" ht="29.25" customHeight="1" x14ac:dyDescent="0.25">
      <c r="A564" s="134" t="s">
        <v>124</v>
      </c>
      <c r="B564" s="140">
        <v>917</v>
      </c>
      <c r="C564" s="141">
        <v>10</v>
      </c>
      <c r="D564" s="141">
        <v>6</v>
      </c>
      <c r="E564" s="142" t="s">
        <v>501</v>
      </c>
      <c r="F564" s="143" t="s">
        <v>125</v>
      </c>
      <c r="G564" s="135">
        <v>0</v>
      </c>
      <c r="H564" s="135">
        <v>0</v>
      </c>
      <c r="I564" s="136">
        <v>0</v>
      </c>
    </row>
    <row r="565" spans="1:9" ht="31.5" x14ac:dyDescent="0.25">
      <c r="A565" s="134" t="s">
        <v>502</v>
      </c>
      <c r="B565" s="140">
        <v>917</v>
      </c>
      <c r="C565" s="141">
        <v>10</v>
      </c>
      <c r="D565" s="141">
        <v>6</v>
      </c>
      <c r="E565" s="142" t="s">
        <v>503</v>
      </c>
      <c r="F565" s="143" t="s">
        <v>118</v>
      </c>
      <c r="G565" s="135">
        <v>48</v>
      </c>
      <c r="H565" s="135">
        <v>44.93</v>
      </c>
      <c r="I565" s="136">
        <v>0.93604166666666666</v>
      </c>
    </row>
    <row r="566" spans="1:9" ht="27.75" customHeight="1" x14ac:dyDescent="0.25">
      <c r="A566" s="134" t="s">
        <v>124</v>
      </c>
      <c r="B566" s="140">
        <v>917</v>
      </c>
      <c r="C566" s="141">
        <v>10</v>
      </c>
      <c r="D566" s="141">
        <v>6</v>
      </c>
      <c r="E566" s="142" t="s">
        <v>503</v>
      </c>
      <c r="F566" s="143" t="s">
        <v>125</v>
      </c>
      <c r="G566" s="135">
        <v>48</v>
      </c>
      <c r="H566" s="135">
        <v>44.93</v>
      </c>
      <c r="I566" s="136">
        <v>0.93604166666666666</v>
      </c>
    </row>
    <row r="567" spans="1:9" ht="31.5" x14ac:dyDescent="0.25">
      <c r="A567" s="134" t="s">
        <v>504</v>
      </c>
      <c r="B567" s="140">
        <v>917</v>
      </c>
      <c r="C567" s="141">
        <v>10</v>
      </c>
      <c r="D567" s="141">
        <v>6</v>
      </c>
      <c r="E567" s="142" t="s">
        <v>505</v>
      </c>
      <c r="F567" s="143" t="s">
        <v>118</v>
      </c>
      <c r="G567" s="135">
        <v>39</v>
      </c>
      <c r="H567" s="135">
        <v>0</v>
      </c>
      <c r="I567" s="136">
        <v>0</v>
      </c>
    </row>
    <row r="568" spans="1:9" ht="31.5" x14ac:dyDescent="0.25">
      <c r="A568" s="134" t="s">
        <v>124</v>
      </c>
      <c r="B568" s="140">
        <v>917</v>
      </c>
      <c r="C568" s="141">
        <v>10</v>
      </c>
      <c r="D568" s="141">
        <v>6</v>
      </c>
      <c r="E568" s="142" t="s">
        <v>505</v>
      </c>
      <c r="F568" s="143" t="s">
        <v>125</v>
      </c>
      <c r="G568" s="135">
        <v>39</v>
      </c>
      <c r="H568" s="135">
        <v>0</v>
      </c>
      <c r="I568" s="136">
        <v>0</v>
      </c>
    </row>
    <row r="569" spans="1:9" ht="31.5" x14ac:dyDescent="0.25">
      <c r="A569" s="134" t="s">
        <v>506</v>
      </c>
      <c r="B569" s="140">
        <v>917</v>
      </c>
      <c r="C569" s="141">
        <v>10</v>
      </c>
      <c r="D569" s="141">
        <v>6</v>
      </c>
      <c r="E569" s="142" t="s">
        <v>507</v>
      </c>
      <c r="F569" s="143" t="s">
        <v>118</v>
      </c>
      <c r="G569" s="135">
        <v>2</v>
      </c>
      <c r="H569" s="135">
        <v>0</v>
      </c>
      <c r="I569" s="136">
        <v>0</v>
      </c>
    </row>
    <row r="570" spans="1:9" ht="31.5" x14ac:dyDescent="0.25">
      <c r="A570" s="134" t="s">
        <v>124</v>
      </c>
      <c r="B570" s="140">
        <v>917</v>
      </c>
      <c r="C570" s="141">
        <v>10</v>
      </c>
      <c r="D570" s="141">
        <v>6</v>
      </c>
      <c r="E570" s="142" t="s">
        <v>507</v>
      </c>
      <c r="F570" s="143" t="s">
        <v>125</v>
      </c>
      <c r="G570" s="135">
        <v>2</v>
      </c>
      <c r="H570" s="135">
        <v>0</v>
      </c>
      <c r="I570" s="136">
        <v>0</v>
      </c>
    </row>
    <row r="571" spans="1:9" ht="31.5" x14ac:dyDescent="0.25">
      <c r="A571" s="134" t="s">
        <v>508</v>
      </c>
      <c r="B571" s="140">
        <v>917</v>
      </c>
      <c r="C571" s="141">
        <v>10</v>
      </c>
      <c r="D571" s="141">
        <v>6</v>
      </c>
      <c r="E571" s="142" t="s">
        <v>509</v>
      </c>
      <c r="F571" s="143" t="s">
        <v>118</v>
      </c>
      <c r="G571" s="135">
        <v>11</v>
      </c>
      <c r="H571" s="135">
        <v>6</v>
      </c>
      <c r="I571" s="136">
        <v>0.54545454545454541</v>
      </c>
    </row>
    <row r="572" spans="1:9" ht="31.5" x14ac:dyDescent="0.25">
      <c r="A572" s="134" t="s">
        <v>124</v>
      </c>
      <c r="B572" s="140">
        <v>917</v>
      </c>
      <c r="C572" s="141">
        <v>10</v>
      </c>
      <c r="D572" s="141">
        <v>6</v>
      </c>
      <c r="E572" s="142" t="s">
        <v>509</v>
      </c>
      <c r="F572" s="143" t="s">
        <v>125</v>
      </c>
      <c r="G572" s="135">
        <v>11</v>
      </c>
      <c r="H572" s="135">
        <v>6</v>
      </c>
      <c r="I572" s="136">
        <v>0.54545454545454541</v>
      </c>
    </row>
    <row r="573" spans="1:9" ht="78.75" x14ac:dyDescent="0.25">
      <c r="A573" s="134" t="s">
        <v>510</v>
      </c>
      <c r="B573" s="140">
        <v>917</v>
      </c>
      <c r="C573" s="141">
        <v>10</v>
      </c>
      <c r="D573" s="141">
        <v>6</v>
      </c>
      <c r="E573" s="142" t="s">
        <v>511</v>
      </c>
      <c r="F573" s="143" t="s">
        <v>118</v>
      </c>
      <c r="G573" s="135">
        <v>95</v>
      </c>
      <c r="H573" s="135">
        <v>82.094999999999999</v>
      </c>
      <c r="I573" s="136">
        <v>0.86415789473684212</v>
      </c>
    </row>
    <row r="574" spans="1:9" ht="31.5" x14ac:dyDescent="0.25">
      <c r="A574" s="134" t="s">
        <v>124</v>
      </c>
      <c r="B574" s="140">
        <v>917</v>
      </c>
      <c r="C574" s="141">
        <v>10</v>
      </c>
      <c r="D574" s="141">
        <v>6</v>
      </c>
      <c r="E574" s="142" t="s">
        <v>511</v>
      </c>
      <c r="F574" s="143" t="s">
        <v>125</v>
      </c>
      <c r="G574" s="135">
        <v>95</v>
      </c>
      <c r="H574" s="135">
        <v>82.094999999999999</v>
      </c>
      <c r="I574" s="136">
        <v>0.86415789473684212</v>
      </c>
    </row>
    <row r="575" spans="1:9" x14ac:dyDescent="0.25">
      <c r="A575" s="134" t="s">
        <v>561</v>
      </c>
      <c r="B575" s="140">
        <v>917</v>
      </c>
      <c r="C575" s="141">
        <v>11</v>
      </c>
      <c r="D575" s="141">
        <v>0</v>
      </c>
      <c r="E575" s="142" t="s">
        <v>118</v>
      </c>
      <c r="F575" s="143" t="s">
        <v>118</v>
      </c>
      <c r="G575" s="135">
        <v>1297.0297399999999</v>
      </c>
      <c r="H575" s="135">
        <v>395.58759000000003</v>
      </c>
      <c r="I575" s="136">
        <v>0.30499500342991365</v>
      </c>
    </row>
    <row r="576" spans="1:9" x14ac:dyDescent="0.25">
      <c r="A576" s="134" t="s">
        <v>440</v>
      </c>
      <c r="B576" s="140">
        <v>917</v>
      </c>
      <c r="C576" s="141">
        <v>11</v>
      </c>
      <c r="D576" s="141">
        <v>1</v>
      </c>
      <c r="E576" s="142" t="s">
        <v>118</v>
      </c>
      <c r="F576" s="143" t="s">
        <v>118</v>
      </c>
      <c r="G576" s="135">
        <v>1297.0297399999999</v>
      </c>
      <c r="H576" s="135">
        <v>395.58759000000003</v>
      </c>
      <c r="I576" s="136">
        <v>0.30499500342991365</v>
      </c>
    </row>
    <row r="577" spans="1:9" ht="45" customHeight="1" x14ac:dyDescent="0.25">
      <c r="A577" s="134" t="s">
        <v>745</v>
      </c>
      <c r="B577" s="140">
        <v>917</v>
      </c>
      <c r="C577" s="141">
        <v>11</v>
      </c>
      <c r="D577" s="141">
        <v>1</v>
      </c>
      <c r="E577" s="142" t="s">
        <v>427</v>
      </c>
      <c r="F577" s="143" t="s">
        <v>118</v>
      </c>
      <c r="G577" s="135">
        <v>1297.0297399999999</v>
      </c>
      <c r="H577" s="135">
        <v>395.58759000000003</v>
      </c>
      <c r="I577" s="136">
        <v>0.30499500342991365</v>
      </c>
    </row>
    <row r="578" spans="1:9" ht="47.25" x14ac:dyDescent="0.25">
      <c r="A578" s="134" t="s">
        <v>747</v>
      </c>
      <c r="B578" s="140">
        <v>917</v>
      </c>
      <c r="C578" s="141">
        <v>11</v>
      </c>
      <c r="D578" s="141">
        <v>1</v>
      </c>
      <c r="E578" s="142" t="s">
        <v>435</v>
      </c>
      <c r="F578" s="143" t="s">
        <v>118</v>
      </c>
      <c r="G578" s="135">
        <v>1297.0297399999999</v>
      </c>
      <c r="H578" s="135">
        <v>395.58759000000003</v>
      </c>
      <c r="I578" s="136">
        <v>0.30499500342991365</v>
      </c>
    </row>
    <row r="579" spans="1:9" ht="31.5" x14ac:dyDescent="0.25">
      <c r="A579" s="134" t="s">
        <v>436</v>
      </c>
      <c r="B579" s="140">
        <v>917</v>
      </c>
      <c r="C579" s="141">
        <v>11</v>
      </c>
      <c r="D579" s="141">
        <v>1</v>
      </c>
      <c r="E579" s="142" t="s">
        <v>437</v>
      </c>
      <c r="F579" s="143" t="s">
        <v>118</v>
      </c>
      <c r="G579" s="135">
        <v>426.14073999999999</v>
      </c>
      <c r="H579" s="135">
        <v>395.58759000000003</v>
      </c>
      <c r="I579" s="136">
        <v>0.9283026776552743</v>
      </c>
    </row>
    <row r="580" spans="1:9" ht="31.5" x14ac:dyDescent="0.25">
      <c r="A580" s="134" t="s">
        <v>438</v>
      </c>
      <c r="B580" s="140">
        <v>917</v>
      </c>
      <c r="C580" s="141">
        <v>11</v>
      </c>
      <c r="D580" s="141">
        <v>1</v>
      </c>
      <c r="E580" s="142" t="s">
        <v>439</v>
      </c>
      <c r="F580" s="143" t="s">
        <v>118</v>
      </c>
      <c r="G580" s="135">
        <v>240.14073999999999</v>
      </c>
      <c r="H580" s="135">
        <v>228.86358999999999</v>
      </c>
      <c r="I580" s="136">
        <v>0.95303941347061727</v>
      </c>
    </row>
    <row r="581" spans="1:9" ht="30.75" customHeight="1" x14ac:dyDescent="0.25">
      <c r="A581" s="134" t="s">
        <v>124</v>
      </c>
      <c r="B581" s="140">
        <v>917</v>
      </c>
      <c r="C581" s="141">
        <v>11</v>
      </c>
      <c r="D581" s="141">
        <v>1</v>
      </c>
      <c r="E581" s="142" t="s">
        <v>439</v>
      </c>
      <c r="F581" s="143" t="s">
        <v>125</v>
      </c>
      <c r="G581" s="135">
        <v>240.14073999999999</v>
      </c>
      <c r="H581" s="135">
        <v>228.86358999999999</v>
      </c>
      <c r="I581" s="136">
        <v>0.95303941347061727</v>
      </c>
    </row>
    <row r="582" spans="1:9" ht="28.5" customHeight="1" x14ac:dyDescent="0.25">
      <c r="A582" s="134" t="s">
        <v>441</v>
      </c>
      <c r="B582" s="140">
        <v>917</v>
      </c>
      <c r="C582" s="141">
        <v>11</v>
      </c>
      <c r="D582" s="141">
        <v>1</v>
      </c>
      <c r="E582" s="142" t="s">
        <v>442</v>
      </c>
      <c r="F582" s="143" t="s">
        <v>118</v>
      </c>
      <c r="G582" s="135">
        <v>6</v>
      </c>
      <c r="H582" s="135">
        <v>0</v>
      </c>
      <c r="I582" s="136">
        <v>0</v>
      </c>
    </row>
    <row r="583" spans="1:9" ht="31.5" x14ac:dyDescent="0.25">
      <c r="A583" s="134" t="s">
        <v>124</v>
      </c>
      <c r="B583" s="140">
        <v>917</v>
      </c>
      <c r="C583" s="141">
        <v>11</v>
      </c>
      <c r="D583" s="141">
        <v>1</v>
      </c>
      <c r="E583" s="142" t="s">
        <v>442</v>
      </c>
      <c r="F583" s="143" t="s">
        <v>125</v>
      </c>
      <c r="G583" s="135">
        <v>6</v>
      </c>
      <c r="H583" s="135">
        <v>0</v>
      </c>
      <c r="I583" s="136">
        <v>0</v>
      </c>
    </row>
    <row r="584" spans="1:9" ht="46.5" customHeight="1" x14ac:dyDescent="0.25">
      <c r="A584" s="134" t="s">
        <v>443</v>
      </c>
      <c r="B584" s="140">
        <v>917</v>
      </c>
      <c r="C584" s="141">
        <v>11</v>
      </c>
      <c r="D584" s="141">
        <v>1</v>
      </c>
      <c r="E584" s="142" t="s">
        <v>444</v>
      </c>
      <c r="F584" s="143" t="s">
        <v>118</v>
      </c>
      <c r="G584" s="135">
        <v>100</v>
      </c>
      <c r="H584" s="135">
        <v>96.034999999999997</v>
      </c>
      <c r="I584" s="136">
        <v>0.96035000000000004</v>
      </c>
    </row>
    <row r="585" spans="1:9" ht="31.5" x14ac:dyDescent="0.25">
      <c r="A585" s="134" t="s">
        <v>124</v>
      </c>
      <c r="B585" s="140">
        <v>917</v>
      </c>
      <c r="C585" s="141">
        <v>11</v>
      </c>
      <c r="D585" s="141">
        <v>1</v>
      </c>
      <c r="E585" s="142" t="s">
        <v>444</v>
      </c>
      <c r="F585" s="143" t="s">
        <v>125</v>
      </c>
      <c r="G585" s="135">
        <v>100</v>
      </c>
      <c r="H585" s="135">
        <v>96.034999999999997</v>
      </c>
      <c r="I585" s="136">
        <v>0.96035000000000004</v>
      </c>
    </row>
    <row r="586" spans="1:9" ht="63" x14ac:dyDescent="0.25">
      <c r="A586" s="134" t="s">
        <v>445</v>
      </c>
      <c r="B586" s="140">
        <v>917</v>
      </c>
      <c r="C586" s="141">
        <v>11</v>
      </c>
      <c r="D586" s="141">
        <v>1</v>
      </c>
      <c r="E586" s="142" t="s">
        <v>446</v>
      </c>
      <c r="F586" s="143" t="s">
        <v>118</v>
      </c>
      <c r="G586" s="135">
        <v>80</v>
      </c>
      <c r="H586" s="135">
        <v>70.688999999999993</v>
      </c>
      <c r="I586" s="136">
        <v>0.88361250000000002</v>
      </c>
    </row>
    <row r="587" spans="1:9" x14ac:dyDescent="0.25">
      <c r="A587" s="134" t="s">
        <v>142</v>
      </c>
      <c r="B587" s="140">
        <v>917</v>
      </c>
      <c r="C587" s="141">
        <v>11</v>
      </c>
      <c r="D587" s="141">
        <v>1</v>
      </c>
      <c r="E587" s="142" t="s">
        <v>446</v>
      </c>
      <c r="F587" s="143" t="s">
        <v>143</v>
      </c>
      <c r="G587" s="135">
        <v>80</v>
      </c>
      <c r="H587" s="135">
        <v>70.688999999999993</v>
      </c>
      <c r="I587" s="136">
        <v>0.88361250000000002</v>
      </c>
    </row>
    <row r="588" spans="1:9" ht="31.5" x14ac:dyDescent="0.25">
      <c r="A588" s="134" t="s">
        <v>447</v>
      </c>
      <c r="B588" s="140">
        <v>917</v>
      </c>
      <c r="C588" s="141">
        <v>11</v>
      </c>
      <c r="D588" s="141">
        <v>1</v>
      </c>
      <c r="E588" s="142" t="s">
        <v>448</v>
      </c>
      <c r="F588" s="143" t="s">
        <v>118</v>
      </c>
      <c r="G588" s="135">
        <v>870.88900000000001</v>
      </c>
      <c r="H588" s="135">
        <v>0</v>
      </c>
      <c r="I588" s="136">
        <v>0</v>
      </c>
    </row>
    <row r="589" spans="1:9" ht="31.5" x14ac:dyDescent="0.25">
      <c r="A589" s="134" t="s">
        <v>449</v>
      </c>
      <c r="B589" s="140">
        <v>917</v>
      </c>
      <c r="C589" s="141">
        <v>11</v>
      </c>
      <c r="D589" s="141">
        <v>1</v>
      </c>
      <c r="E589" s="142" t="s">
        <v>450</v>
      </c>
      <c r="F589" s="143" t="s">
        <v>118</v>
      </c>
      <c r="G589" s="135">
        <v>75</v>
      </c>
      <c r="H589" s="135">
        <v>0</v>
      </c>
      <c r="I589" s="136">
        <v>0</v>
      </c>
    </row>
    <row r="590" spans="1:9" ht="31.5" x14ac:dyDescent="0.25">
      <c r="A590" s="134" t="s">
        <v>124</v>
      </c>
      <c r="B590" s="140">
        <v>917</v>
      </c>
      <c r="C590" s="141">
        <v>11</v>
      </c>
      <c r="D590" s="141">
        <v>1</v>
      </c>
      <c r="E590" s="142" t="s">
        <v>450</v>
      </c>
      <c r="F590" s="143" t="s">
        <v>125</v>
      </c>
      <c r="G590" s="135">
        <v>75</v>
      </c>
      <c r="H590" s="135">
        <v>0</v>
      </c>
      <c r="I590" s="136">
        <v>0</v>
      </c>
    </row>
    <row r="591" spans="1:9" ht="63" x14ac:dyDescent="0.25">
      <c r="A591" s="134" t="s">
        <v>451</v>
      </c>
      <c r="B591" s="140">
        <v>917</v>
      </c>
      <c r="C591" s="141">
        <v>11</v>
      </c>
      <c r="D591" s="141">
        <v>1</v>
      </c>
      <c r="E591" s="142" t="s">
        <v>452</v>
      </c>
      <c r="F591" s="143" t="s">
        <v>118</v>
      </c>
      <c r="G591" s="135">
        <v>795.88900000000001</v>
      </c>
      <c r="H591" s="135">
        <v>0</v>
      </c>
      <c r="I591" s="136">
        <v>0</v>
      </c>
    </row>
    <row r="592" spans="1:9" ht="31.5" x14ac:dyDescent="0.25">
      <c r="A592" s="134" t="s">
        <v>124</v>
      </c>
      <c r="B592" s="140">
        <v>917</v>
      </c>
      <c r="C592" s="141">
        <v>11</v>
      </c>
      <c r="D592" s="141">
        <v>1</v>
      </c>
      <c r="E592" s="142" t="s">
        <v>452</v>
      </c>
      <c r="F592" s="143" t="s">
        <v>125</v>
      </c>
      <c r="G592" s="135">
        <v>795.88900000000001</v>
      </c>
      <c r="H592" s="135">
        <v>0</v>
      </c>
      <c r="I592" s="136">
        <v>0</v>
      </c>
    </row>
    <row r="593" spans="1:9" ht="47.25" x14ac:dyDescent="0.25">
      <c r="A593" s="145" t="s">
        <v>571</v>
      </c>
      <c r="B593" s="146">
        <v>918</v>
      </c>
      <c r="C593" s="147">
        <v>0</v>
      </c>
      <c r="D593" s="147">
        <v>0</v>
      </c>
      <c r="E593" s="148" t="s">
        <v>118</v>
      </c>
      <c r="F593" s="149" t="s">
        <v>118</v>
      </c>
      <c r="G593" s="138">
        <v>39975.307820000002</v>
      </c>
      <c r="H593" s="138">
        <v>20366.45018</v>
      </c>
      <c r="I593" s="139">
        <v>0.50947575617692886</v>
      </c>
    </row>
    <row r="594" spans="1:9" ht="31.5" x14ac:dyDescent="0.25">
      <c r="A594" s="134" t="s">
        <v>554</v>
      </c>
      <c r="B594" s="140">
        <v>918</v>
      </c>
      <c r="C594" s="141">
        <v>3</v>
      </c>
      <c r="D594" s="141">
        <v>0</v>
      </c>
      <c r="E594" s="142" t="s">
        <v>118</v>
      </c>
      <c r="F594" s="143" t="s">
        <v>118</v>
      </c>
      <c r="G594" s="135">
        <v>7230.7010399999999</v>
      </c>
      <c r="H594" s="135">
        <v>5208.88958</v>
      </c>
      <c r="I594" s="136">
        <v>0.720385139861902</v>
      </c>
    </row>
    <row r="595" spans="1:9" ht="28.5" customHeight="1" x14ac:dyDescent="0.25">
      <c r="A595" s="134" t="s">
        <v>426</v>
      </c>
      <c r="B595" s="140">
        <v>918</v>
      </c>
      <c r="C595" s="141">
        <v>3</v>
      </c>
      <c r="D595" s="141">
        <v>14</v>
      </c>
      <c r="E595" s="142" t="s">
        <v>118</v>
      </c>
      <c r="F595" s="143" t="s">
        <v>118</v>
      </c>
      <c r="G595" s="135">
        <v>7230.7010399999999</v>
      </c>
      <c r="H595" s="135">
        <v>5208.88958</v>
      </c>
      <c r="I595" s="136">
        <v>0.720385139861902</v>
      </c>
    </row>
    <row r="596" spans="1:9" ht="30" customHeight="1" x14ac:dyDescent="0.25">
      <c r="A596" s="134" t="s">
        <v>740</v>
      </c>
      <c r="B596" s="140">
        <v>918</v>
      </c>
      <c r="C596" s="141">
        <v>3</v>
      </c>
      <c r="D596" s="141">
        <v>14</v>
      </c>
      <c r="E596" s="142" t="s">
        <v>392</v>
      </c>
      <c r="F596" s="143" t="s">
        <v>118</v>
      </c>
      <c r="G596" s="135">
        <v>7230.7010399999999</v>
      </c>
      <c r="H596" s="135">
        <v>5208.88958</v>
      </c>
      <c r="I596" s="136">
        <v>0.720385139861902</v>
      </c>
    </row>
    <row r="597" spans="1:9" ht="31.5" x14ac:dyDescent="0.25">
      <c r="A597" s="134" t="s">
        <v>743</v>
      </c>
      <c r="B597" s="140">
        <v>918</v>
      </c>
      <c r="C597" s="141">
        <v>3</v>
      </c>
      <c r="D597" s="141">
        <v>14</v>
      </c>
      <c r="E597" s="142" t="s">
        <v>409</v>
      </c>
      <c r="F597" s="143" t="s">
        <v>118</v>
      </c>
      <c r="G597" s="135">
        <v>7230.7010399999999</v>
      </c>
      <c r="H597" s="135">
        <v>5208.88958</v>
      </c>
      <c r="I597" s="136">
        <v>0.720385139861902</v>
      </c>
    </row>
    <row r="598" spans="1:9" ht="63" x14ac:dyDescent="0.25">
      <c r="A598" s="134" t="s">
        <v>422</v>
      </c>
      <c r="B598" s="140">
        <v>918</v>
      </c>
      <c r="C598" s="141">
        <v>3</v>
      </c>
      <c r="D598" s="141">
        <v>14</v>
      </c>
      <c r="E598" s="142" t="s">
        <v>423</v>
      </c>
      <c r="F598" s="143" t="s">
        <v>118</v>
      </c>
      <c r="G598" s="135">
        <v>7230.7010399999999</v>
      </c>
      <c r="H598" s="135">
        <v>5208.88958</v>
      </c>
      <c r="I598" s="136">
        <v>0.720385139861902</v>
      </c>
    </row>
    <row r="599" spans="1:9" ht="16.5" customHeight="1" x14ac:dyDescent="0.25">
      <c r="A599" s="134" t="s">
        <v>134</v>
      </c>
      <c r="B599" s="140">
        <v>918</v>
      </c>
      <c r="C599" s="141">
        <v>3</v>
      </c>
      <c r="D599" s="141">
        <v>14</v>
      </c>
      <c r="E599" s="142" t="s">
        <v>425</v>
      </c>
      <c r="F599" s="143" t="s">
        <v>118</v>
      </c>
      <c r="G599" s="135">
        <v>281.0967</v>
      </c>
      <c r="H599" s="135">
        <v>234.0087</v>
      </c>
      <c r="I599" s="136">
        <v>0.83248469298999239</v>
      </c>
    </row>
    <row r="600" spans="1:9" ht="31.5" x14ac:dyDescent="0.25">
      <c r="A600" s="134" t="s">
        <v>124</v>
      </c>
      <c r="B600" s="140">
        <v>918</v>
      </c>
      <c r="C600" s="141">
        <v>3</v>
      </c>
      <c r="D600" s="141">
        <v>14</v>
      </c>
      <c r="E600" s="142" t="s">
        <v>425</v>
      </c>
      <c r="F600" s="143" t="s">
        <v>125</v>
      </c>
      <c r="G600" s="135">
        <v>281.0967</v>
      </c>
      <c r="H600" s="135">
        <v>234.0087</v>
      </c>
      <c r="I600" s="136">
        <v>0.83248469298999239</v>
      </c>
    </row>
    <row r="601" spans="1:9" ht="173.25" x14ac:dyDescent="0.25">
      <c r="A601" s="134" t="s">
        <v>194</v>
      </c>
      <c r="B601" s="140">
        <v>918</v>
      </c>
      <c r="C601" s="141">
        <v>3</v>
      </c>
      <c r="D601" s="141">
        <v>14</v>
      </c>
      <c r="E601" s="142" t="s">
        <v>744</v>
      </c>
      <c r="F601" s="143" t="s">
        <v>118</v>
      </c>
      <c r="G601" s="135">
        <v>6949.6043399999999</v>
      </c>
      <c r="H601" s="135">
        <v>4974.8808799999997</v>
      </c>
      <c r="I601" s="136">
        <v>0.71585095159532497</v>
      </c>
    </row>
    <row r="602" spans="1:9" ht="63" customHeight="1" x14ac:dyDescent="0.25">
      <c r="A602" s="134" t="s">
        <v>140</v>
      </c>
      <c r="B602" s="140">
        <v>918</v>
      </c>
      <c r="C602" s="141">
        <v>3</v>
      </c>
      <c r="D602" s="141">
        <v>14</v>
      </c>
      <c r="E602" s="142" t="s">
        <v>744</v>
      </c>
      <c r="F602" s="143" t="s">
        <v>141</v>
      </c>
      <c r="G602" s="135">
        <v>6949.6043399999999</v>
      </c>
      <c r="H602" s="135">
        <v>4974.8808799999997</v>
      </c>
      <c r="I602" s="136">
        <v>0.71585095159532497</v>
      </c>
    </row>
    <row r="603" spans="1:9" ht="19.5" customHeight="1" x14ac:dyDescent="0.25">
      <c r="A603" s="134" t="s">
        <v>555</v>
      </c>
      <c r="B603" s="140">
        <v>918</v>
      </c>
      <c r="C603" s="141">
        <v>4</v>
      </c>
      <c r="D603" s="141">
        <v>0</v>
      </c>
      <c r="E603" s="142" t="s">
        <v>118</v>
      </c>
      <c r="F603" s="143" t="s">
        <v>118</v>
      </c>
      <c r="G603" s="135">
        <v>1152.81997</v>
      </c>
      <c r="H603" s="135">
        <v>59.908999999999999</v>
      </c>
      <c r="I603" s="136">
        <v>5.1967350981957747E-2</v>
      </c>
    </row>
    <row r="604" spans="1:9" x14ac:dyDescent="0.25">
      <c r="A604" s="134" t="s">
        <v>331</v>
      </c>
      <c r="B604" s="140">
        <v>918</v>
      </c>
      <c r="C604" s="141">
        <v>4</v>
      </c>
      <c r="D604" s="141">
        <v>9</v>
      </c>
      <c r="E604" s="142" t="s">
        <v>118</v>
      </c>
      <c r="F604" s="143" t="s">
        <v>118</v>
      </c>
      <c r="G604" s="135">
        <v>582.81997000000001</v>
      </c>
      <c r="H604" s="135">
        <v>59.908999999999999</v>
      </c>
      <c r="I604" s="136">
        <v>0.10279160475575332</v>
      </c>
    </row>
    <row r="605" spans="1:9" ht="47.25" x14ac:dyDescent="0.25">
      <c r="A605" s="134" t="s">
        <v>740</v>
      </c>
      <c r="B605" s="140">
        <v>918</v>
      </c>
      <c r="C605" s="141">
        <v>4</v>
      </c>
      <c r="D605" s="141">
        <v>9</v>
      </c>
      <c r="E605" s="142" t="s">
        <v>392</v>
      </c>
      <c r="F605" s="143" t="s">
        <v>118</v>
      </c>
      <c r="G605" s="135">
        <v>582.81997000000001</v>
      </c>
      <c r="H605" s="135">
        <v>59.908999999999999</v>
      </c>
      <c r="I605" s="136">
        <v>0.10279160475575332</v>
      </c>
    </row>
    <row r="606" spans="1:9" ht="47.25" x14ac:dyDescent="0.25">
      <c r="A606" s="134" t="s">
        <v>741</v>
      </c>
      <c r="B606" s="140">
        <v>918</v>
      </c>
      <c r="C606" s="141">
        <v>4</v>
      </c>
      <c r="D606" s="141">
        <v>9</v>
      </c>
      <c r="E606" s="142" t="s">
        <v>393</v>
      </c>
      <c r="F606" s="143" t="s">
        <v>118</v>
      </c>
      <c r="G606" s="135">
        <v>582.81997000000001</v>
      </c>
      <c r="H606" s="135">
        <v>59.908999999999999</v>
      </c>
      <c r="I606" s="136">
        <v>0.10279160475575332</v>
      </c>
    </row>
    <row r="607" spans="1:9" ht="47.25" x14ac:dyDescent="0.25">
      <c r="A607" s="134" t="s">
        <v>394</v>
      </c>
      <c r="B607" s="140">
        <v>918</v>
      </c>
      <c r="C607" s="141">
        <v>4</v>
      </c>
      <c r="D607" s="141">
        <v>9</v>
      </c>
      <c r="E607" s="142" t="s">
        <v>395</v>
      </c>
      <c r="F607" s="143" t="s">
        <v>118</v>
      </c>
      <c r="G607" s="135">
        <v>582.81997000000001</v>
      </c>
      <c r="H607" s="135">
        <v>59.908999999999999</v>
      </c>
      <c r="I607" s="136">
        <v>0.10279160475575332</v>
      </c>
    </row>
    <row r="608" spans="1:9" x14ac:dyDescent="0.25">
      <c r="A608" s="134" t="s">
        <v>398</v>
      </c>
      <c r="B608" s="140">
        <v>918</v>
      </c>
      <c r="C608" s="141">
        <v>4</v>
      </c>
      <c r="D608" s="141">
        <v>9</v>
      </c>
      <c r="E608" s="142" t="s">
        <v>399</v>
      </c>
      <c r="F608" s="143" t="s">
        <v>118</v>
      </c>
      <c r="G608" s="135">
        <v>582.81997000000001</v>
      </c>
      <c r="H608" s="135">
        <v>59.908999999999999</v>
      </c>
      <c r="I608" s="136">
        <v>0.10279160475575332</v>
      </c>
    </row>
    <row r="609" spans="1:9" ht="31.5" x14ac:dyDescent="0.25">
      <c r="A609" s="134" t="s">
        <v>124</v>
      </c>
      <c r="B609" s="140">
        <v>918</v>
      </c>
      <c r="C609" s="141">
        <v>4</v>
      </c>
      <c r="D609" s="141">
        <v>9</v>
      </c>
      <c r="E609" s="142" t="s">
        <v>399</v>
      </c>
      <c r="F609" s="143" t="s">
        <v>125</v>
      </c>
      <c r="G609" s="135">
        <v>582.81997000000001</v>
      </c>
      <c r="H609" s="135">
        <v>59.908999999999999</v>
      </c>
      <c r="I609" s="136">
        <v>0.10279160475575332</v>
      </c>
    </row>
    <row r="610" spans="1:9" x14ac:dyDescent="0.25">
      <c r="A610" s="134" t="s">
        <v>288</v>
      </c>
      <c r="B610" s="140">
        <v>918</v>
      </c>
      <c r="C610" s="141">
        <v>4</v>
      </c>
      <c r="D610" s="141">
        <v>12</v>
      </c>
      <c r="E610" s="142" t="s">
        <v>118</v>
      </c>
      <c r="F610" s="143" t="s">
        <v>118</v>
      </c>
      <c r="G610" s="135">
        <v>570</v>
      </c>
      <c r="H610" s="135">
        <v>0</v>
      </c>
      <c r="I610" s="136">
        <v>0</v>
      </c>
    </row>
    <row r="611" spans="1:9" ht="47.25" x14ac:dyDescent="0.25">
      <c r="A611" s="134" t="s">
        <v>693</v>
      </c>
      <c r="B611" s="140">
        <v>918</v>
      </c>
      <c r="C611" s="141">
        <v>4</v>
      </c>
      <c r="D611" s="141">
        <v>12</v>
      </c>
      <c r="E611" s="142" t="s">
        <v>248</v>
      </c>
      <c r="F611" s="143" t="s">
        <v>118</v>
      </c>
      <c r="G611" s="135">
        <v>570</v>
      </c>
      <c r="H611" s="135">
        <v>0</v>
      </c>
      <c r="I611" s="136">
        <v>0</v>
      </c>
    </row>
    <row r="612" spans="1:9" ht="47.25" x14ac:dyDescent="0.25">
      <c r="A612" s="134" t="s">
        <v>715</v>
      </c>
      <c r="B612" s="140">
        <v>918</v>
      </c>
      <c r="C612" s="141">
        <v>4</v>
      </c>
      <c r="D612" s="141">
        <v>12</v>
      </c>
      <c r="E612" s="142" t="s">
        <v>283</v>
      </c>
      <c r="F612" s="143" t="s">
        <v>118</v>
      </c>
      <c r="G612" s="135">
        <v>570</v>
      </c>
      <c r="H612" s="135">
        <v>0</v>
      </c>
      <c r="I612" s="136">
        <v>0</v>
      </c>
    </row>
    <row r="613" spans="1:9" ht="29.25" customHeight="1" x14ac:dyDescent="0.25">
      <c r="A613" s="134" t="s">
        <v>284</v>
      </c>
      <c r="B613" s="140">
        <v>918</v>
      </c>
      <c r="C613" s="141">
        <v>4</v>
      </c>
      <c r="D613" s="141">
        <v>12</v>
      </c>
      <c r="E613" s="142" t="s">
        <v>285</v>
      </c>
      <c r="F613" s="143" t="s">
        <v>118</v>
      </c>
      <c r="G613" s="135">
        <v>570</v>
      </c>
      <c r="H613" s="135">
        <v>0</v>
      </c>
      <c r="I613" s="136">
        <v>0</v>
      </c>
    </row>
    <row r="614" spans="1:9" ht="28.5" customHeight="1" x14ac:dyDescent="0.25">
      <c r="A614" s="134" t="s">
        <v>286</v>
      </c>
      <c r="B614" s="140">
        <v>918</v>
      </c>
      <c r="C614" s="141">
        <v>4</v>
      </c>
      <c r="D614" s="141">
        <v>12</v>
      </c>
      <c r="E614" s="142" t="s">
        <v>287</v>
      </c>
      <c r="F614" s="143" t="s">
        <v>118</v>
      </c>
      <c r="G614" s="135">
        <v>570</v>
      </c>
      <c r="H614" s="135">
        <v>0</v>
      </c>
      <c r="I614" s="136">
        <v>0</v>
      </c>
    </row>
    <row r="615" spans="1:9" s="62" customFormat="1" ht="31.5" x14ac:dyDescent="0.25">
      <c r="A615" s="134" t="s">
        <v>124</v>
      </c>
      <c r="B615" s="140">
        <v>918</v>
      </c>
      <c r="C615" s="141">
        <v>4</v>
      </c>
      <c r="D615" s="141">
        <v>12</v>
      </c>
      <c r="E615" s="142" t="s">
        <v>287</v>
      </c>
      <c r="F615" s="143" t="s">
        <v>125</v>
      </c>
      <c r="G615" s="135">
        <v>570</v>
      </c>
      <c r="H615" s="135">
        <v>0</v>
      </c>
      <c r="I615" s="136">
        <v>0</v>
      </c>
    </row>
    <row r="616" spans="1:9" x14ac:dyDescent="0.25">
      <c r="A616" s="134" t="s">
        <v>556</v>
      </c>
      <c r="B616" s="140">
        <v>918</v>
      </c>
      <c r="C616" s="141">
        <v>5</v>
      </c>
      <c r="D616" s="141">
        <v>0</v>
      </c>
      <c r="E616" s="142" t="s">
        <v>118</v>
      </c>
      <c r="F616" s="143" t="s">
        <v>118</v>
      </c>
      <c r="G616" s="135">
        <v>16701.43031</v>
      </c>
      <c r="H616" s="135">
        <v>7277.2377300000007</v>
      </c>
      <c r="I616" s="136">
        <v>0.43572541961527367</v>
      </c>
    </row>
    <row r="617" spans="1:9" x14ac:dyDescent="0.25">
      <c r="A617" s="134" t="s">
        <v>714</v>
      </c>
      <c r="B617" s="140">
        <v>918</v>
      </c>
      <c r="C617" s="141">
        <v>5</v>
      </c>
      <c r="D617" s="141">
        <v>3</v>
      </c>
      <c r="E617" s="142" t="s">
        <v>118</v>
      </c>
      <c r="F617" s="143" t="s">
        <v>118</v>
      </c>
      <c r="G617" s="135">
        <v>6015.4941600000002</v>
      </c>
      <c r="H617" s="135">
        <v>0</v>
      </c>
      <c r="I617" s="136">
        <v>0</v>
      </c>
    </row>
    <row r="618" spans="1:9" ht="47.25" x14ac:dyDescent="0.25">
      <c r="A618" s="134" t="s">
        <v>693</v>
      </c>
      <c r="B618" s="140">
        <v>918</v>
      </c>
      <c r="C618" s="141">
        <v>5</v>
      </c>
      <c r="D618" s="141">
        <v>3</v>
      </c>
      <c r="E618" s="142" t="s">
        <v>248</v>
      </c>
      <c r="F618" s="143" t="s">
        <v>118</v>
      </c>
      <c r="G618" s="135">
        <v>6015.4941600000002</v>
      </c>
      <c r="H618" s="135">
        <v>0</v>
      </c>
      <c r="I618" s="136">
        <v>0</v>
      </c>
    </row>
    <row r="619" spans="1:9" ht="47.25" x14ac:dyDescent="0.25">
      <c r="A619" s="134" t="s">
        <v>708</v>
      </c>
      <c r="B619" s="140">
        <v>918</v>
      </c>
      <c r="C619" s="141">
        <v>5</v>
      </c>
      <c r="D619" s="141">
        <v>3</v>
      </c>
      <c r="E619" s="142" t="s">
        <v>273</v>
      </c>
      <c r="F619" s="143" t="s">
        <v>118</v>
      </c>
      <c r="G619" s="135">
        <v>6015.4941600000002</v>
      </c>
      <c r="H619" s="135">
        <v>0</v>
      </c>
      <c r="I619" s="136">
        <v>0</v>
      </c>
    </row>
    <row r="620" spans="1:9" ht="47.25" x14ac:dyDescent="0.25">
      <c r="A620" s="134" t="s">
        <v>710</v>
      </c>
      <c r="B620" s="140">
        <v>918</v>
      </c>
      <c r="C620" s="141">
        <v>5</v>
      </c>
      <c r="D620" s="141">
        <v>3</v>
      </c>
      <c r="E620" s="142" t="s">
        <v>711</v>
      </c>
      <c r="F620" s="143" t="s">
        <v>118</v>
      </c>
      <c r="G620" s="135">
        <v>6015.4941600000002</v>
      </c>
      <c r="H620" s="135">
        <v>0</v>
      </c>
      <c r="I620" s="136">
        <v>0</v>
      </c>
    </row>
    <row r="621" spans="1:9" ht="30.75" customHeight="1" x14ac:dyDescent="0.25">
      <c r="A621" s="134" t="s">
        <v>712</v>
      </c>
      <c r="B621" s="140">
        <v>918</v>
      </c>
      <c r="C621" s="141">
        <v>5</v>
      </c>
      <c r="D621" s="141">
        <v>3</v>
      </c>
      <c r="E621" s="142" t="s">
        <v>713</v>
      </c>
      <c r="F621" s="143" t="s">
        <v>118</v>
      </c>
      <c r="G621" s="135">
        <v>6015.4941600000002</v>
      </c>
      <c r="H621" s="135">
        <v>0</v>
      </c>
      <c r="I621" s="136">
        <v>0</v>
      </c>
    </row>
    <row r="622" spans="1:9" ht="31.5" x14ac:dyDescent="0.25">
      <c r="A622" s="134" t="s">
        <v>124</v>
      </c>
      <c r="B622" s="140">
        <v>918</v>
      </c>
      <c r="C622" s="141">
        <v>5</v>
      </c>
      <c r="D622" s="141">
        <v>3</v>
      </c>
      <c r="E622" s="142" t="s">
        <v>713</v>
      </c>
      <c r="F622" s="143" t="s">
        <v>125</v>
      </c>
      <c r="G622" s="135">
        <v>6015.4941600000002</v>
      </c>
      <c r="H622" s="135">
        <v>0</v>
      </c>
      <c r="I622" s="136">
        <v>0</v>
      </c>
    </row>
    <row r="623" spans="1:9" ht="31.5" x14ac:dyDescent="0.25">
      <c r="A623" s="134" t="s">
        <v>277</v>
      </c>
      <c r="B623" s="140">
        <v>918</v>
      </c>
      <c r="C623" s="141">
        <v>5</v>
      </c>
      <c r="D623" s="141">
        <v>5</v>
      </c>
      <c r="E623" s="142" t="s">
        <v>118</v>
      </c>
      <c r="F623" s="143" t="s">
        <v>118</v>
      </c>
      <c r="G623" s="135">
        <v>10685.93615</v>
      </c>
      <c r="H623" s="135">
        <v>7277.2377300000007</v>
      </c>
      <c r="I623" s="136">
        <v>0.68101078163376449</v>
      </c>
    </row>
    <row r="624" spans="1:9" ht="47.25" x14ac:dyDescent="0.25">
      <c r="A624" s="134" t="s">
        <v>693</v>
      </c>
      <c r="B624" s="140">
        <v>918</v>
      </c>
      <c r="C624" s="141">
        <v>5</v>
      </c>
      <c r="D624" s="141">
        <v>5</v>
      </c>
      <c r="E624" s="142" t="s">
        <v>248</v>
      </c>
      <c r="F624" s="143" t="s">
        <v>118</v>
      </c>
      <c r="G624" s="135">
        <v>10685.93615</v>
      </c>
      <c r="H624" s="135">
        <v>7277.2377300000007</v>
      </c>
      <c r="I624" s="136">
        <v>0.68101078163376449</v>
      </c>
    </row>
    <row r="625" spans="1:9" ht="47.25" x14ac:dyDescent="0.25">
      <c r="A625" s="134" t="s">
        <v>708</v>
      </c>
      <c r="B625" s="140">
        <v>918</v>
      </c>
      <c r="C625" s="141">
        <v>5</v>
      </c>
      <c r="D625" s="141">
        <v>5</v>
      </c>
      <c r="E625" s="142" t="s">
        <v>273</v>
      </c>
      <c r="F625" s="143" t="s">
        <v>118</v>
      </c>
      <c r="G625" s="135">
        <v>10685.93615</v>
      </c>
      <c r="H625" s="135">
        <v>7277.2377300000007</v>
      </c>
      <c r="I625" s="136">
        <v>0.68101078163376449</v>
      </c>
    </row>
    <row r="626" spans="1:9" ht="31.5" x14ac:dyDescent="0.25">
      <c r="A626" s="134" t="s">
        <v>274</v>
      </c>
      <c r="B626" s="140">
        <v>918</v>
      </c>
      <c r="C626" s="141">
        <v>5</v>
      </c>
      <c r="D626" s="141">
        <v>5</v>
      </c>
      <c r="E626" s="142" t="s">
        <v>275</v>
      </c>
      <c r="F626" s="143" t="s">
        <v>118</v>
      </c>
      <c r="G626" s="135">
        <v>9438.836150000001</v>
      </c>
      <c r="H626" s="135">
        <v>6364.4468200000001</v>
      </c>
      <c r="I626" s="136">
        <v>0.67428300680905451</v>
      </c>
    </row>
    <row r="627" spans="1:9" ht="31.5" x14ac:dyDescent="0.25">
      <c r="A627" s="134" t="s">
        <v>199</v>
      </c>
      <c r="B627" s="140">
        <v>918</v>
      </c>
      <c r="C627" s="141">
        <v>5</v>
      </c>
      <c r="D627" s="141">
        <v>5</v>
      </c>
      <c r="E627" s="142" t="s">
        <v>276</v>
      </c>
      <c r="F627" s="143" t="s">
        <v>118</v>
      </c>
      <c r="G627" s="135">
        <v>774.05648999999994</v>
      </c>
      <c r="H627" s="135">
        <v>447.38833</v>
      </c>
      <c r="I627" s="136">
        <v>0.57797891469135543</v>
      </c>
    </row>
    <row r="628" spans="1:9" ht="63" customHeight="1" x14ac:dyDescent="0.25">
      <c r="A628" s="134" t="s">
        <v>140</v>
      </c>
      <c r="B628" s="140">
        <v>918</v>
      </c>
      <c r="C628" s="141">
        <v>5</v>
      </c>
      <c r="D628" s="141">
        <v>5</v>
      </c>
      <c r="E628" s="142" t="s">
        <v>276</v>
      </c>
      <c r="F628" s="143" t="s">
        <v>141</v>
      </c>
      <c r="G628" s="135">
        <v>738.36898999999994</v>
      </c>
      <c r="H628" s="135">
        <v>424.70290999999997</v>
      </c>
      <c r="I628" s="136">
        <v>0.5751906103207286</v>
      </c>
    </row>
    <row r="629" spans="1:9" ht="31.5" x14ac:dyDescent="0.25">
      <c r="A629" s="134" t="s">
        <v>124</v>
      </c>
      <c r="B629" s="140">
        <v>918</v>
      </c>
      <c r="C629" s="141">
        <v>5</v>
      </c>
      <c r="D629" s="141">
        <v>5</v>
      </c>
      <c r="E629" s="142" t="s">
        <v>276</v>
      </c>
      <c r="F629" s="143" t="s">
        <v>125</v>
      </c>
      <c r="G629" s="135">
        <v>35.6875</v>
      </c>
      <c r="H629" s="135">
        <v>22.685419999999997</v>
      </c>
      <c r="I629" s="136">
        <v>0.63566851138353764</v>
      </c>
    </row>
    <row r="630" spans="1:9" ht="156" customHeight="1" x14ac:dyDescent="0.25">
      <c r="A630" s="134" t="s">
        <v>194</v>
      </c>
      <c r="B630" s="140">
        <v>918</v>
      </c>
      <c r="C630" s="141">
        <v>5</v>
      </c>
      <c r="D630" s="141">
        <v>5</v>
      </c>
      <c r="E630" s="142" t="s">
        <v>709</v>
      </c>
      <c r="F630" s="143" t="s">
        <v>118</v>
      </c>
      <c r="G630" s="135">
        <v>8664.7796600000001</v>
      </c>
      <c r="H630" s="135">
        <v>5917.0584900000003</v>
      </c>
      <c r="I630" s="136">
        <v>0.68288620394070121</v>
      </c>
    </row>
    <row r="631" spans="1:9" ht="63" customHeight="1" x14ac:dyDescent="0.25">
      <c r="A631" s="134" t="s">
        <v>140</v>
      </c>
      <c r="B631" s="140">
        <v>918</v>
      </c>
      <c r="C631" s="141">
        <v>5</v>
      </c>
      <c r="D631" s="141">
        <v>5</v>
      </c>
      <c r="E631" s="142" t="s">
        <v>709</v>
      </c>
      <c r="F631" s="143" t="s">
        <v>141</v>
      </c>
      <c r="G631" s="135">
        <v>8664.7796600000001</v>
      </c>
      <c r="H631" s="135">
        <v>5917.0584900000003</v>
      </c>
      <c r="I631" s="136">
        <v>0.68288620394070121</v>
      </c>
    </row>
    <row r="632" spans="1:9" ht="31.5" x14ac:dyDescent="0.25">
      <c r="A632" s="134" t="s">
        <v>278</v>
      </c>
      <c r="B632" s="140">
        <v>918</v>
      </c>
      <c r="C632" s="141">
        <v>5</v>
      </c>
      <c r="D632" s="141">
        <v>5</v>
      </c>
      <c r="E632" s="142" t="s">
        <v>279</v>
      </c>
      <c r="F632" s="143" t="s">
        <v>118</v>
      </c>
      <c r="G632" s="135">
        <v>1247.0999999999999</v>
      </c>
      <c r="H632" s="135">
        <v>912.79091000000005</v>
      </c>
      <c r="I632" s="136">
        <v>0.73193080747333816</v>
      </c>
    </row>
    <row r="633" spans="1:9" ht="47.25" x14ac:dyDescent="0.25">
      <c r="A633" s="134" t="s">
        <v>280</v>
      </c>
      <c r="B633" s="140">
        <v>918</v>
      </c>
      <c r="C633" s="141">
        <v>5</v>
      </c>
      <c r="D633" s="141">
        <v>5</v>
      </c>
      <c r="E633" s="142" t="s">
        <v>281</v>
      </c>
      <c r="F633" s="143" t="s">
        <v>118</v>
      </c>
      <c r="G633" s="135">
        <v>1247.0999999999999</v>
      </c>
      <c r="H633" s="135">
        <v>912.79091000000005</v>
      </c>
      <c r="I633" s="136">
        <v>0.73193080747333816</v>
      </c>
    </row>
    <row r="634" spans="1:9" ht="63" customHeight="1" x14ac:dyDescent="0.25">
      <c r="A634" s="134" t="s">
        <v>140</v>
      </c>
      <c r="B634" s="140">
        <v>918</v>
      </c>
      <c r="C634" s="141">
        <v>5</v>
      </c>
      <c r="D634" s="141">
        <v>5</v>
      </c>
      <c r="E634" s="142" t="s">
        <v>281</v>
      </c>
      <c r="F634" s="143" t="s">
        <v>141</v>
      </c>
      <c r="G634" s="135">
        <v>1190.7</v>
      </c>
      <c r="H634" s="135">
        <v>856.39091000000008</v>
      </c>
      <c r="I634" s="136">
        <v>0.71923314856806919</v>
      </c>
    </row>
    <row r="635" spans="1:9" ht="31.5" x14ac:dyDescent="0.25">
      <c r="A635" s="134" t="s">
        <v>124</v>
      </c>
      <c r="B635" s="140">
        <v>918</v>
      </c>
      <c r="C635" s="141">
        <v>5</v>
      </c>
      <c r="D635" s="141">
        <v>5</v>
      </c>
      <c r="E635" s="142" t="s">
        <v>281</v>
      </c>
      <c r="F635" s="143" t="s">
        <v>125</v>
      </c>
      <c r="G635" s="135">
        <v>56.4</v>
      </c>
      <c r="H635" s="135">
        <v>56.4</v>
      </c>
      <c r="I635" s="136">
        <v>1</v>
      </c>
    </row>
    <row r="636" spans="1:9" x14ac:dyDescent="0.25">
      <c r="A636" s="134" t="s">
        <v>762</v>
      </c>
      <c r="B636" s="140">
        <v>918</v>
      </c>
      <c r="C636" s="141">
        <v>6</v>
      </c>
      <c r="D636" s="141">
        <v>0</v>
      </c>
      <c r="E636" s="142" t="s">
        <v>118</v>
      </c>
      <c r="F636" s="143" t="s">
        <v>118</v>
      </c>
      <c r="G636" s="135">
        <v>665.53650000000005</v>
      </c>
      <c r="H636" s="135">
        <v>500</v>
      </c>
      <c r="I636" s="136">
        <v>0.75127359656457615</v>
      </c>
    </row>
    <row r="637" spans="1:9" s="62" customFormat="1" x14ac:dyDescent="0.25">
      <c r="A637" s="134" t="s">
        <v>706</v>
      </c>
      <c r="B637" s="140">
        <v>918</v>
      </c>
      <c r="C637" s="141">
        <v>6</v>
      </c>
      <c r="D637" s="141">
        <v>5</v>
      </c>
      <c r="E637" s="142" t="s">
        <v>118</v>
      </c>
      <c r="F637" s="143" t="s">
        <v>118</v>
      </c>
      <c r="G637" s="135">
        <v>665.53650000000005</v>
      </c>
      <c r="H637" s="135">
        <v>500</v>
      </c>
      <c r="I637" s="136">
        <v>0.75127359656457615</v>
      </c>
    </row>
    <row r="638" spans="1:9" ht="47.25" x14ac:dyDescent="0.25">
      <c r="A638" s="134" t="s">
        <v>693</v>
      </c>
      <c r="B638" s="140">
        <v>918</v>
      </c>
      <c r="C638" s="141">
        <v>6</v>
      </c>
      <c r="D638" s="141">
        <v>5</v>
      </c>
      <c r="E638" s="142" t="s">
        <v>248</v>
      </c>
      <c r="F638" s="143" t="s">
        <v>118</v>
      </c>
      <c r="G638" s="135">
        <v>665.53650000000005</v>
      </c>
      <c r="H638" s="135">
        <v>500</v>
      </c>
      <c r="I638" s="136">
        <v>0.75127359656457615</v>
      </c>
    </row>
    <row r="639" spans="1:9" ht="47.25" x14ac:dyDescent="0.25">
      <c r="A639" s="134" t="s">
        <v>701</v>
      </c>
      <c r="B639" s="140">
        <v>918</v>
      </c>
      <c r="C639" s="141">
        <v>6</v>
      </c>
      <c r="D639" s="141">
        <v>5</v>
      </c>
      <c r="E639" s="142" t="s">
        <v>259</v>
      </c>
      <c r="F639" s="143" t="s">
        <v>118</v>
      </c>
      <c r="G639" s="135">
        <v>665.53650000000005</v>
      </c>
      <c r="H639" s="135">
        <v>500</v>
      </c>
      <c r="I639" s="136">
        <v>0.75127359656457615</v>
      </c>
    </row>
    <row r="640" spans="1:9" ht="31.5" x14ac:dyDescent="0.25">
      <c r="A640" s="134" t="s">
        <v>702</v>
      </c>
      <c r="B640" s="140">
        <v>918</v>
      </c>
      <c r="C640" s="141">
        <v>6</v>
      </c>
      <c r="D640" s="141">
        <v>5</v>
      </c>
      <c r="E640" s="142" t="s">
        <v>703</v>
      </c>
      <c r="F640" s="143" t="s">
        <v>118</v>
      </c>
      <c r="G640" s="135">
        <v>665.53650000000005</v>
      </c>
      <c r="H640" s="135">
        <v>500</v>
      </c>
      <c r="I640" s="136">
        <v>0.75127359656457615</v>
      </c>
    </row>
    <row r="641" spans="1:9" ht="63" x14ac:dyDescent="0.25">
      <c r="A641" s="134" t="s">
        <v>704</v>
      </c>
      <c r="B641" s="140">
        <v>918</v>
      </c>
      <c r="C641" s="141">
        <v>6</v>
      </c>
      <c r="D641" s="141">
        <v>5</v>
      </c>
      <c r="E641" s="142" t="s">
        <v>705</v>
      </c>
      <c r="F641" s="143" t="s">
        <v>118</v>
      </c>
      <c r="G641" s="135">
        <v>665.53650000000005</v>
      </c>
      <c r="H641" s="135">
        <v>500</v>
      </c>
      <c r="I641" s="136">
        <v>0.75127359656457615</v>
      </c>
    </row>
    <row r="642" spans="1:9" ht="31.5" x14ac:dyDescent="0.25">
      <c r="A642" s="134" t="s">
        <v>124</v>
      </c>
      <c r="B642" s="140">
        <v>918</v>
      </c>
      <c r="C642" s="141">
        <v>6</v>
      </c>
      <c r="D642" s="141">
        <v>5</v>
      </c>
      <c r="E642" s="142" t="s">
        <v>705</v>
      </c>
      <c r="F642" s="143" t="s">
        <v>125</v>
      </c>
      <c r="G642" s="135">
        <v>665.53650000000005</v>
      </c>
      <c r="H642" s="135">
        <v>500</v>
      </c>
      <c r="I642" s="136">
        <v>0.75127359656457615</v>
      </c>
    </row>
    <row r="643" spans="1:9" x14ac:dyDescent="0.25">
      <c r="A643" s="134" t="s">
        <v>557</v>
      </c>
      <c r="B643" s="140">
        <v>918</v>
      </c>
      <c r="C643" s="141">
        <v>7</v>
      </c>
      <c r="D643" s="141">
        <v>0</v>
      </c>
      <c r="E643" s="142" t="s">
        <v>118</v>
      </c>
      <c r="F643" s="143" t="s">
        <v>118</v>
      </c>
      <c r="G643" s="135">
        <v>311.5</v>
      </c>
      <c r="H643" s="135">
        <v>11.5</v>
      </c>
      <c r="I643" s="136">
        <v>3.691813804173355E-2</v>
      </c>
    </row>
    <row r="644" spans="1:9" x14ac:dyDescent="0.25">
      <c r="A644" s="134" t="s">
        <v>150</v>
      </c>
      <c r="B644" s="140">
        <v>918</v>
      </c>
      <c r="C644" s="141">
        <v>7</v>
      </c>
      <c r="D644" s="141">
        <v>2</v>
      </c>
      <c r="E644" s="142" t="s">
        <v>118</v>
      </c>
      <c r="F644" s="143" t="s">
        <v>118</v>
      </c>
      <c r="G644" s="135">
        <v>300</v>
      </c>
      <c r="H644" s="135">
        <v>0</v>
      </c>
      <c r="I644" s="136">
        <v>0</v>
      </c>
    </row>
    <row r="645" spans="1:9" ht="47.25" x14ac:dyDescent="0.25">
      <c r="A645" s="134" t="s">
        <v>693</v>
      </c>
      <c r="B645" s="140">
        <v>918</v>
      </c>
      <c r="C645" s="141">
        <v>7</v>
      </c>
      <c r="D645" s="141">
        <v>2</v>
      </c>
      <c r="E645" s="142" t="s">
        <v>248</v>
      </c>
      <c r="F645" s="143" t="s">
        <v>118</v>
      </c>
      <c r="G645" s="135">
        <v>300</v>
      </c>
      <c r="H645" s="135">
        <v>0</v>
      </c>
      <c r="I645" s="136">
        <v>0</v>
      </c>
    </row>
    <row r="646" spans="1:9" ht="47.25" x14ac:dyDescent="0.25">
      <c r="A646" s="134" t="s">
        <v>694</v>
      </c>
      <c r="B646" s="140">
        <v>918</v>
      </c>
      <c r="C646" s="141">
        <v>7</v>
      </c>
      <c r="D646" s="141">
        <v>2</v>
      </c>
      <c r="E646" s="142" t="s">
        <v>249</v>
      </c>
      <c r="F646" s="143" t="s">
        <v>118</v>
      </c>
      <c r="G646" s="135">
        <v>300</v>
      </c>
      <c r="H646" s="135">
        <v>0</v>
      </c>
      <c r="I646" s="136">
        <v>0</v>
      </c>
    </row>
    <row r="647" spans="1:9" ht="47.25" x14ac:dyDescent="0.25">
      <c r="A647" s="134" t="s">
        <v>695</v>
      </c>
      <c r="B647" s="140">
        <v>918</v>
      </c>
      <c r="C647" s="141">
        <v>7</v>
      </c>
      <c r="D647" s="141">
        <v>2</v>
      </c>
      <c r="E647" s="142" t="s">
        <v>696</v>
      </c>
      <c r="F647" s="143" t="s">
        <v>118</v>
      </c>
      <c r="G647" s="135">
        <v>300</v>
      </c>
      <c r="H647" s="135">
        <v>0</v>
      </c>
      <c r="I647" s="136">
        <v>0</v>
      </c>
    </row>
    <row r="648" spans="1:9" ht="47.25" x14ac:dyDescent="0.25">
      <c r="A648" s="134" t="s">
        <v>697</v>
      </c>
      <c r="B648" s="140">
        <v>918</v>
      </c>
      <c r="C648" s="141">
        <v>7</v>
      </c>
      <c r="D648" s="141">
        <v>2</v>
      </c>
      <c r="E648" s="142" t="s">
        <v>698</v>
      </c>
      <c r="F648" s="143" t="s">
        <v>118</v>
      </c>
      <c r="G648" s="135">
        <v>300</v>
      </c>
      <c r="H648" s="135">
        <v>0</v>
      </c>
      <c r="I648" s="136">
        <v>0</v>
      </c>
    </row>
    <row r="649" spans="1:9" ht="31.5" x14ac:dyDescent="0.25">
      <c r="A649" s="134" t="s">
        <v>400</v>
      </c>
      <c r="B649" s="140">
        <v>918</v>
      </c>
      <c r="C649" s="141">
        <v>7</v>
      </c>
      <c r="D649" s="141">
        <v>2</v>
      </c>
      <c r="E649" s="142" t="s">
        <v>698</v>
      </c>
      <c r="F649" s="143" t="s">
        <v>401</v>
      </c>
      <c r="G649" s="135">
        <v>300</v>
      </c>
      <c r="H649" s="135">
        <v>0</v>
      </c>
      <c r="I649" s="136">
        <v>0</v>
      </c>
    </row>
    <row r="650" spans="1:9" ht="31.5" x14ac:dyDescent="0.25">
      <c r="A650" s="134" t="s">
        <v>133</v>
      </c>
      <c r="B650" s="140">
        <v>918</v>
      </c>
      <c r="C650" s="141">
        <v>7</v>
      </c>
      <c r="D650" s="141">
        <v>5</v>
      </c>
      <c r="E650" s="142" t="s">
        <v>118</v>
      </c>
      <c r="F650" s="143" t="s">
        <v>118</v>
      </c>
      <c r="G650" s="135">
        <v>11.5</v>
      </c>
      <c r="H650" s="135">
        <v>11.5</v>
      </c>
      <c r="I650" s="136">
        <v>1</v>
      </c>
    </row>
    <row r="651" spans="1:9" ht="47.25" x14ac:dyDescent="0.25">
      <c r="A651" s="134" t="s">
        <v>740</v>
      </c>
      <c r="B651" s="140">
        <v>918</v>
      </c>
      <c r="C651" s="141">
        <v>7</v>
      </c>
      <c r="D651" s="141">
        <v>5</v>
      </c>
      <c r="E651" s="142" t="s">
        <v>392</v>
      </c>
      <c r="F651" s="143" t="s">
        <v>118</v>
      </c>
      <c r="G651" s="135">
        <v>11.5</v>
      </c>
      <c r="H651" s="135">
        <v>11.5</v>
      </c>
      <c r="I651" s="136">
        <v>1</v>
      </c>
    </row>
    <row r="652" spans="1:9" ht="31.5" x14ac:dyDescent="0.25">
      <c r="A652" s="134" t="s">
        <v>743</v>
      </c>
      <c r="B652" s="140">
        <v>918</v>
      </c>
      <c r="C652" s="141">
        <v>7</v>
      </c>
      <c r="D652" s="141">
        <v>5</v>
      </c>
      <c r="E652" s="142" t="s">
        <v>409</v>
      </c>
      <c r="F652" s="143" t="s">
        <v>118</v>
      </c>
      <c r="G652" s="135">
        <v>11.5</v>
      </c>
      <c r="H652" s="135">
        <v>11.5</v>
      </c>
      <c r="I652" s="136">
        <v>1</v>
      </c>
    </row>
    <row r="653" spans="1:9" ht="63" x14ac:dyDescent="0.25">
      <c r="A653" s="134" t="s">
        <v>422</v>
      </c>
      <c r="B653" s="140">
        <v>918</v>
      </c>
      <c r="C653" s="141">
        <v>7</v>
      </c>
      <c r="D653" s="141">
        <v>5</v>
      </c>
      <c r="E653" s="142" t="s">
        <v>423</v>
      </c>
      <c r="F653" s="143" t="s">
        <v>118</v>
      </c>
      <c r="G653" s="135">
        <v>11.5</v>
      </c>
      <c r="H653" s="135">
        <v>11.5</v>
      </c>
      <c r="I653" s="136">
        <v>1</v>
      </c>
    </row>
    <row r="654" spans="1:9" ht="27.75" customHeight="1" x14ac:dyDescent="0.25">
      <c r="A654" s="134" t="s">
        <v>131</v>
      </c>
      <c r="B654" s="140">
        <v>918</v>
      </c>
      <c r="C654" s="141">
        <v>7</v>
      </c>
      <c r="D654" s="141">
        <v>5</v>
      </c>
      <c r="E654" s="142" t="s">
        <v>424</v>
      </c>
      <c r="F654" s="143" t="s">
        <v>118</v>
      </c>
      <c r="G654" s="135">
        <v>11.5</v>
      </c>
      <c r="H654" s="135">
        <v>11.5</v>
      </c>
      <c r="I654" s="136">
        <v>1</v>
      </c>
    </row>
    <row r="655" spans="1:9" ht="31.5" x14ac:dyDescent="0.25">
      <c r="A655" s="134" t="s">
        <v>124</v>
      </c>
      <c r="B655" s="140">
        <v>918</v>
      </c>
      <c r="C655" s="141">
        <v>7</v>
      </c>
      <c r="D655" s="141">
        <v>5</v>
      </c>
      <c r="E655" s="142" t="s">
        <v>424</v>
      </c>
      <c r="F655" s="143" t="s">
        <v>125</v>
      </c>
      <c r="G655" s="135">
        <v>11.5</v>
      </c>
      <c r="H655" s="135">
        <v>11.5</v>
      </c>
      <c r="I655" s="136">
        <v>1</v>
      </c>
    </row>
    <row r="656" spans="1:9" x14ac:dyDescent="0.25">
      <c r="A656" s="134" t="s">
        <v>558</v>
      </c>
      <c r="B656" s="140">
        <v>918</v>
      </c>
      <c r="C656" s="141">
        <v>8</v>
      </c>
      <c r="D656" s="141">
        <v>0</v>
      </c>
      <c r="E656" s="142" t="s">
        <v>118</v>
      </c>
      <c r="F656" s="143" t="s">
        <v>118</v>
      </c>
      <c r="G656" s="135">
        <v>81.819999999999993</v>
      </c>
      <c r="H656" s="135">
        <v>0</v>
      </c>
      <c r="I656" s="136">
        <v>0</v>
      </c>
    </row>
    <row r="657" spans="1:9" ht="18" customHeight="1" x14ac:dyDescent="0.25">
      <c r="A657" s="134" t="s">
        <v>223</v>
      </c>
      <c r="B657" s="140">
        <v>918</v>
      </c>
      <c r="C657" s="141">
        <v>8</v>
      </c>
      <c r="D657" s="141">
        <v>1</v>
      </c>
      <c r="E657" s="142" t="s">
        <v>118</v>
      </c>
      <c r="F657" s="143" t="s">
        <v>118</v>
      </c>
      <c r="G657" s="135">
        <v>81.819999999999993</v>
      </c>
      <c r="H657" s="135">
        <v>0</v>
      </c>
      <c r="I657" s="136">
        <v>0</v>
      </c>
    </row>
    <row r="658" spans="1:9" ht="47.25" x14ac:dyDescent="0.25">
      <c r="A658" s="134" t="s">
        <v>693</v>
      </c>
      <c r="B658" s="140">
        <v>918</v>
      </c>
      <c r="C658" s="141">
        <v>8</v>
      </c>
      <c r="D658" s="141">
        <v>1</v>
      </c>
      <c r="E658" s="142" t="s">
        <v>248</v>
      </c>
      <c r="F658" s="143" t="s">
        <v>118</v>
      </c>
      <c r="G658" s="135">
        <v>81.819999999999993</v>
      </c>
      <c r="H658" s="135">
        <v>0</v>
      </c>
      <c r="I658" s="136">
        <v>0</v>
      </c>
    </row>
    <row r="659" spans="1:9" ht="28.5" customHeight="1" x14ac:dyDescent="0.25">
      <c r="A659" s="134" t="s">
        <v>694</v>
      </c>
      <c r="B659" s="140">
        <v>918</v>
      </c>
      <c r="C659" s="141">
        <v>8</v>
      </c>
      <c r="D659" s="141">
        <v>1</v>
      </c>
      <c r="E659" s="142" t="s">
        <v>249</v>
      </c>
      <c r="F659" s="143" t="s">
        <v>118</v>
      </c>
      <c r="G659" s="135">
        <v>81.819999999999993</v>
      </c>
      <c r="H659" s="135">
        <v>0</v>
      </c>
      <c r="I659" s="136">
        <v>0</v>
      </c>
    </row>
    <row r="660" spans="1:9" ht="47.25" x14ac:dyDescent="0.25">
      <c r="A660" s="134" t="s">
        <v>695</v>
      </c>
      <c r="B660" s="140">
        <v>918</v>
      </c>
      <c r="C660" s="141">
        <v>8</v>
      </c>
      <c r="D660" s="141">
        <v>1</v>
      </c>
      <c r="E660" s="142" t="s">
        <v>696</v>
      </c>
      <c r="F660" s="143" t="s">
        <v>118</v>
      </c>
      <c r="G660" s="135">
        <v>81.819999999999993</v>
      </c>
      <c r="H660" s="135">
        <v>0</v>
      </c>
      <c r="I660" s="136">
        <v>0</v>
      </c>
    </row>
    <row r="661" spans="1:9" ht="93" customHeight="1" x14ac:dyDescent="0.25">
      <c r="A661" s="134" t="s">
        <v>699</v>
      </c>
      <c r="B661" s="140">
        <v>918</v>
      </c>
      <c r="C661" s="141">
        <v>8</v>
      </c>
      <c r="D661" s="141">
        <v>1</v>
      </c>
      <c r="E661" s="142" t="s">
        <v>700</v>
      </c>
      <c r="F661" s="143" t="s">
        <v>118</v>
      </c>
      <c r="G661" s="135">
        <v>81.819999999999993</v>
      </c>
      <c r="H661" s="135">
        <v>0</v>
      </c>
      <c r="I661" s="136">
        <v>0</v>
      </c>
    </row>
    <row r="662" spans="1:9" ht="31.5" x14ac:dyDescent="0.25">
      <c r="A662" s="134" t="s">
        <v>400</v>
      </c>
      <c r="B662" s="140">
        <v>918</v>
      </c>
      <c r="C662" s="141">
        <v>8</v>
      </c>
      <c r="D662" s="141">
        <v>1</v>
      </c>
      <c r="E662" s="142" t="s">
        <v>700</v>
      </c>
      <c r="F662" s="143" t="s">
        <v>401</v>
      </c>
      <c r="G662" s="135">
        <v>81.819999999999993</v>
      </c>
      <c r="H662" s="135">
        <v>0</v>
      </c>
      <c r="I662" s="136">
        <v>0</v>
      </c>
    </row>
    <row r="663" spans="1:9" x14ac:dyDescent="0.25">
      <c r="A663" s="134" t="s">
        <v>560</v>
      </c>
      <c r="B663" s="140">
        <v>918</v>
      </c>
      <c r="C663" s="141">
        <v>10</v>
      </c>
      <c r="D663" s="141">
        <v>0</v>
      </c>
      <c r="E663" s="142" t="s">
        <v>118</v>
      </c>
      <c r="F663" s="143" t="s">
        <v>118</v>
      </c>
      <c r="G663" s="135">
        <v>10831.5</v>
      </c>
      <c r="H663" s="135">
        <v>7308.9138700000003</v>
      </c>
      <c r="I663" s="136">
        <v>0.67478316668974747</v>
      </c>
    </row>
    <row r="664" spans="1:9" x14ac:dyDescent="0.25">
      <c r="A664" s="134" t="s">
        <v>282</v>
      </c>
      <c r="B664" s="140">
        <v>918</v>
      </c>
      <c r="C664" s="141">
        <v>10</v>
      </c>
      <c r="D664" s="141">
        <v>3</v>
      </c>
      <c r="E664" s="142" t="s">
        <v>118</v>
      </c>
      <c r="F664" s="143" t="s">
        <v>118</v>
      </c>
      <c r="G664" s="135">
        <v>10831.5</v>
      </c>
      <c r="H664" s="135">
        <v>7308.9138700000003</v>
      </c>
      <c r="I664" s="136">
        <v>0.67478316668974747</v>
      </c>
    </row>
    <row r="665" spans="1:9" ht="47.25" x14ac:dyDescent="0.25">
      <c r="A665" s="134" t="s">
        <v>693</v>
      </c>
      <c r="B665" s="140">
        <v>918</v>
      </c>
      <c r="C665" s="141">
        <v>10</v>
      </c>
      <c r="D665" s="141">
        <v>3</v>
      </c>
      <c r="E665" s="142" t="s">
        <v>248</v>
      </c>
      <c r="F665" s="143" t="s">
        <v>118</v>
      </c>
      <c r="G665" s="135">
        <v>10831.5</v>
      </c>
      <c r="H665" s="135">
        <v>7308.9138700000003</v>
      </c>
      <c r="I665" s="136">
        <v>0.67478316668974747</v>
      </c>
    </row>
    <row r="666" spans="1:9" ht="47.25" x14ac:dyDescent="0.25">
      <c r="A666" s="134" t="s">
        <v>708</v>
      </c>
      <c r="B666" s="140">
        <v>918</v>
      </c>
      <c r="C666" s="141">
        <v>10</v>
      </c>
      <c r="D666" s="141">
        <v>3</v>
      </c>
      <c r="E666" s="142" t="s">
        <v>273</v>
      </c>
      <c r="F666" s="143" t="s">
        <v>118</v>
      </c>
      <c r="G666" s="135">
        <v>10831.5</v>
      </c>
      <c r="H666" s="135">
        <v>7308.9138700000003</v>
      </c>
      <c r="I666" s="136">
        <v>0.67478316668974747</v>
      </c>
    </row>
    <row r="667" spans="1:9" ht="31.5" x14ac:dyDescent="0.25">
      <c r="A667" s="134" t="s">
        <v>278</v>
      </c>
      <c r="B667" s="140">
        <v>918</v>
      </c>
      <c r="C667" s="141">
        <v>10</v>
      </c>
      <c r="D667" s="141">
        <v>3</v>
      </c>
      <c r="E667" s="142" t="s">
        <v>279</v>
      </c>
      <c r="F667" s="143" t="s">
        <v>118</v>
      </c>
      <c r="G667" s="135">
        <v>10831.5</v>
      </c>
      <c r="H667" s="135">
        <v>7308.9138700000003</v>
      </c>
      <c r="I667" s="136">
        <v>0.67478316668974747</v>
      </c>
    </row>
    <row r="668" spans="1:9" ht="47.25" x14ac:dyDescent="0.25">
      <c r="A668" s="134" t="s">
        <v>280</v>
      </c>
      <c r="B668" s="140">
        <v>918</v>
      </c>
      <c r="C668" s="141">
        <v>10</v>
      </c>
      <c r="D668" s="141">
        <v>3</v>
      </c>
      <c r="E668" s="142" t="s">
        <v>281</v>
      </c>
      <c r="F668" s="143" t="s">
        <v>118</v>
      </c>
      <c r="G668" s="135">
        <v>10831.5</v>
      </c>
      <c r="H668" s="135">
        <v>7308.9138700000003</v>
      </c>
      <c r="I668" s="136">
        <v>0.67478316668974747</v>
      </c>
    </row>
    <row r="669" spans="1:9" x14ac:dyDescent="0.25">
      <c r="A669" s="134" t="s">
        <v>142</v>
      </c>
      <c r="B669" s="140">
        <v>918</v>
      </c>
      <c r="C669" s="141">
        <v>10</v>
      </c>
      <c r="D669" s="141">
        <v>3</v>
      </c>
      <c r="E669" s="142" t="s">
        <v>281</v>
      </c>
      <c r="F669" s="143" t="s">
        <v>143</v>
      </c>
      <c r="G669" s="135">
        <v>10831.5</v>
      </c>
      <c r="H669" s="135">
        <v>7308.9138700000003</v>
      </c>
      <c r="I669" s="136">
        <v>0.67478316668974747</v>
      </c>
    </row>
    <row r="670" spans="1:9" x14ac:dyDescent="0.25">
      <c r="A670" s="134" t="s">
        <v>561</v>
      </c>
      <c r="B670" s="140">
        <v>918</v>
      </c>
      <c r="C670" s="141">
        <v>11</v>
      </c>
      <c r="D670" s="141">
        <v>0</v>
      </c>
      <c r="E670" s="142" t="s">
        <v>118</v>
      </c>
      <c r="F670" s="143" t="s">
        <v>118</v>
      </c>
      <c r="G670" s="135">
        <v>3000</v>
      </c>
      <c r="H670" s="135">
        <v>0</v>
      </c>
      <c r="I670" s="136">
        <v>0</v>
      </c>
    </row>
    <row r="671" spans="1:9" x14ac:dyDescent="0.25">
      <c r="A671" s="134" t="s">
        <v>440</v>
      </c>
      <c r="B671" s="140">
        <v>918</v>
      </c>
      <c r="C671" s="141">
        <v>11</v>
      </c>
      <c r="D671" s="141">
        <v>1</v>
      </c>
      <c r="E671" s="142" t="s">
        <v>118</v>
      </c>
      <c r="F671" s="143" t="s">
        <v>118</v>
      </c>
      <c r="G671" s="135">
        <v>3000</v>
      </c>
      <c r="H671" s="135">
        <v>0</v>
      </c>
      <c r="I671" s="136">
        <v>0</v>
      </c>
    </row>
    <row r="672" spans="1:9" ht="44.25" customHeight="1" x14ac:dyDescent="0.25">
      <c r="A672" s="134" t="s">
        <v>745</v>
      </c>
      <c r="B672" s="140">
        <v>918</v>
      </c>
      <c r="C672" s="141">
        <v>11</v>
      </c>
      <c r="D672" s="141">
        <v>1</v>
      </c>
      <c r="E672" s="142" t="s">
        <v>427</v>
      </c>
      <c r="F672" s="143" t="s">
        <v>118</v>
      </c>
      <c r="G672" s="135">
        <v>3000</v>
      </c>
      <c r="H672" s="135">
        <v>0</v>
      </c>
      <c r="I672" s="136">
        <v>0</v>
      </c>
    </row>
    <row r="673" spans="1:9" ht="29.25" customHeight="1" x14ac:dyDescent="0.25">
      <c r="A673" s="134" t="s">
        <v>747</v>
      </c>
      <c r="B673" s="140">
        <v>918</v>
      </c>
      <c r="C673" s="141">
        <v>11</v>
      </c>
      <c r="D673" s="141">
        <v>1</v>
      </c>
      <c r="E673" s="142" t="s">
        <v>435</v>
      </c>
      <c r="F673" s="143" t="s">
        <v>118</v>
      </c>
      <c r="G673" s="135">
        <v>3000</v>
      </c>
      <c r="H673" s="135">
        <v>0</v>
      </c>
      <c r="I673" s="136">
        <v>0</v>
      </c>
    </row>
    <row r="674" spans="1:9" ht="31.5" x14ac:dyDescent="0.25">
      <c r="A674" s="134" t="s">
        <v>447</v>
      </c>
      <c r="B674" s="140">
        <v>918</v>
      </c>
      <c r="C674" s="141">
        <v>11</v>
      </c>
      <c r="D674" s="141">
        <v>1</v>
      </c>
      <c r="E674" s="142" t="s">
        <v>448</v>
      </c>
      <c r="F674" s="143" t="s">
        <v>118</v>
      </c>
      <c r="G674" s="135">
        <v>3000</v>
      </c>
      <c r="H674" s="135">
        <v>0</v>
      </c>
      <c r="I674" s="136">
        <v>0</v>
      </c>
    </row>
    <row r="675" spans="1:9" ht="125.25" customHeight="1" x14ac:dyDescent="0.25">
      <c r="A675" s="134" t="s">
        <v>748</v>
      </c>
      <c r="B675" s="140">
        <v>918</v>
      </c>
      <c r="C675" s="141">
        <v>11</v>
      </c>
      <c r="D675" s="141">
        <v>1</v>
      </c>
      <c r="E675" s="142" t="s">
        <v>749</v>
      </c>
      <c r="F675" s="143" t="s">
        <v>118</v>
      </c>
      <c r="G675" s="135">
        <v>3000</v>
      </c>
      <c r="H675" s="135">
        <v>0</v>
      </c>
      <c r="I675" s="136">
        <v>0</v>
      </c>
    </row>
    <row r="676" spans="1:9" ht="28.5" customHeight="1" x14ac:dyDescent="0.25">
      <c r="A676" s="134" t="s">
        <v>400</v>
      </c>
      <c r="B676" s="140">
        <v>918</v>
      </c>
      <c r="C676" s="141">
        <v>11</v>
      </c>
      <c r="D676" s="141">
        <v>1</v>
      </c>
      <c r="E676" s="142" t="s">
        <v>749</v>
      </c>
      <c r="F676" s="143" t="s">
        <v>401</v>
      </c>
      <c r="G676" s="135">
        <v>3000</v>
      </c>
      <c r="H676" s="135">
        <v>0</v>
      </c>
      <c r="I676" s="136">
        <v>0</v>
      </c>
    </row>
    <row r="677" spans="1:9" x14ac:dyDescent="0.25">
      <c r="A677" s="145" t="s">
        <v>572</v>
      </c>
      <c r="B677" s="146">
        <v>923</v>
      </c>
      <c r="C677" s="147">
        <v>0</v>
      </c>
      <c r="D677" s="147">
        <v>0</v>
      </c>
      <c r="E677" s="148" t="s">
        <v>118</v>
      </c>
      <c r="F677" s="149" t="s">
        <v>118</v>
      </c>
      <c r="G677" s="138">
        <v>3898.8053</v>
      </c>
      <c r="H677" s="138">
        <v>2658.1953399999998</v>
      </c>
      <c r="I677" s="139">
        <v>0.68179740598998362</v>
      </c>
    </row>
    <row r="678" spans="1:9" x14ac:dyDescent="0.25">
      <c r="A678" s="134" t="s">
        <v>552</v>
      </c>
      <c r="B678" s="140">
        <v>923</v>
      </c>
      <c r="C678" s="141">
        <v>1</v>
      </c>
      <c r="D678" s="141">
        <v>0</v>
      </c>
      <c r="E678" s="142" t="s">
        <v>118</v>
      </c>
      <c r="F678" s="143" t="s">
        <v>118</v>
      </c>
      <c r="G678" s="135">
        <v>3888.8053</v>
      </c>
      <c r="H678" s="135">
        <v>2650.1953399999998</v>
      </c>
      <c r="I678" s="136">
        <v>0.6814934499292109</v>
      </c>
    </row>
    <row r="679" spans="1:9" ht="47.25" x14ac:dyDescent="0.25">
      <c r="A679" s="134" t="s">
        <v>295</v>
      </c>
      <c r="B679" s="140">
        <v>923</v>
      </c>
      <c r="C679" s="141">
        <v>1</v>
      </c>
      <c r="D679" s="141">
        <v>6</v>
      </c>
      <c r="E679" s="142" t="s">
        <v>118</v>
      </c>
      <c r="F679" s="143" t="s">
        <v>118</v>
      </c>
      <c r="G679" s="135">
        <v>3888.8053</v>
      </c>
      <c r="H679" s="135">
        <v>2650.1953399999998</v>
      </c>
      <c r="I679" s="136">
        <v>0.6814934499292109</v>
      </c>
    </row>
    <row r="680" spans="1:9" x14ac:dyDescent="0.25">
      <c r="A680" s="134" t="s">
        <v>512</v>
      </c>
      <c r="B680" s="140">
        <v>923</v>
      </c>
      <c r="C680" s="141">
        <v>1</v>
      </c>
      <c r="D680" s="141">
        <v>6</v>
      </c>
      <c r="E680" s="142" t="s">
        <v>513</v>
      </c>
      <c r="F680" s="143" t="s">
        <v>118</v>
      </c>
      <c r="G680" s="135">
        <v>3888.8053</v>
      </c>
      <c r="H680" s="135">
        <v>2650.1953399999998</v>
      </c>
      <c r="I680" s="136">
        <v>0.6814934499292109</v>
      </c>
    </row>
    <row r="681" spans="1:9" ht="30" customHeight="1" x14ac:dyDescent="0.25">
      <c r="A681" s="134" t="s">
        <v>522</v>
      </c>
      <c r="B681" s="140">
        <v>923</v>
      </c>
      <c r="C681" s="141">
        <v>1</v>
      </c>
      <c r="D681" s="141">
        <v>6</v>
      </c>
      <c r="E681" s="142" t="s">
        <v>523</v>
      </c>
      <c r="F681" s="143" t="s">
        <v>118</v>
      </c>
      <c r="G681" s="135">
        <v>3888.8053</v>
      </c>
      <c r="H681" s="135">
        <v>2650.1953399999998</v>
      </c>
      <c r="I681" s="136">
        <v>0.6814934499292109</v>
      </c>
    </row>
    <row r="682" spans="1:9" ht="31.5" x14ac:dyDescent="0.25">
      <c r="A682" s="134" t="s">
        <v>524</v>
      </c>
      <c r="B682" s="140">
        <v>923</v>
      </c>
      <c r="C682" s="141">
        <v>1</v>
      </c>
      <c r="D682" s="141">
        <v>6</v>
      </c>
      <c r="E682" s="142" t="s">
        <v>525</v>
      </c>
      <c r="F682" s="143" t="s">
        <v>118</v>
      </c>
      <c r="G682" s="135">
        <v>1687.4760000000001</v>
      </c>
      <c r="H682" s="135">
        <v>1386.88499</v>
      </c>
      <c r="I682" s="136">
        <v>0.82186946066195898</v>
      </c>
    </row>
    <row r="683" spans="1:9" ht="156.75" customHeight="1" x14ac:dyDescent="0.25">
      <c r="A683" s="134" t="s">
        <v>194</v>
      </c>
      <c r="B683" s="140">
        <v>923</v>
      </c>
      <c r="C683" s="141">
        <v>1</v>
      </c>
      <c r="D683" s="141">
        <v>6</v>
      </c>
      <c r="E683" s="142" t="s">
        <v>759</v>
      </c>
      <c r="F683" s="143" t="s">
        <v>118</v>
      </c>
      <c r="G683" s="135">
        <v>1687.4760000000001</v>
      </c>
      <c r="H683" s="135">
        <v>1386.88499</v>
      </c>
      <c r="I683" s="136">
        <v>0.82186946066195898</v>
      </c>
    </row>
    <row r="684" spans="1:9" ht="63" customHeight="1" x14ac:dyDescent="0.25">
      <c r="A684" s="134" t="s">
        <v>140</v>
      </c>
      <c r="B684" s="140">
        <v>923</v>
      </c>
      <c r="C684" s="141">
        <v>1</v>
      </c>
      <c r="D684" s="141">
        <v>6</v>
      </c>
      <c r="E684" s="142" t="s">
        <v>759</v>
      </c>
      <c r="F684" s="143" t="s">
        <v>141</v>
      </c>
      <c r="G684" s="135">
        <v>1687.4760000000001</v>
      </c>
      <c r="H684" s="135">
        <v>1386.88499</v>
      </c>
      <c r="I684" s="136">
        <v>0.82186946066195898</v>
      </c>
    </row>
    <row r="685" spans="1:9" ht="31.5" x14ac:dyDescent="0.25">
      <c r="A685" s="134" t="s">
        <v>526</v>
      </c>
      <c r="B685" s="140">
        <v>923</v>
      </c>
      <c r="C685" s="141">
        <v>1</v>
      </c>
      <c r="D685" s="141">
        <v>6</v>
      </c>
      <c r="E685" s="142" t="s">
        <v>527</v>
      </c>
      <c r="F685" s="143" t="s">
        <v>118</v>
      </c>
      <c r="G685" s="135">
        <v>2201.3292999999999</v>
      </c>
      <c r="H685" s="135">
        <v>1263.3103500000002</v>
      </c>
      <c r="I685" s="136">
        <v>0.57388522017128474</v>
      </c>
    </row>
    <row r="686" spans="1:9" ht="15" customHeight="1" x14ac:dyDescent="0.25">
      <c r="A686" s="134" t="s">
        <v>245</v>
      </c>
      <c r="B686" s="140">
        <v>923</v>
      </c>
      <c r="C686" s="141">
        <v>1</v>
      </c>
      <c r="D686" s="141">
        <v>6</v>
      </c>
      <c r="E686" s="142" t="s">
        <v>529</v>
      </c>
      <c r="F686" s="143" t="s">
        <v>118</v>
      </c>
      <c r="G686" s="135">
        <v>475.11430000000001</v>
      </c>
      <c r="H686" s="135">
        <v>265.57299</v>
      </c>
      <c r="I686" s="136">
        <v>0.55896652658107748</v>
      </c>
    </row>
    <row r="687" spans="1:9" ht="63" customHeight="1" x14ac:dyDescent="0.25">
      <c r="A687" s="134" t="s">
        <v>140</v>
      </c>
      <c r="B687" s="140">
        <v>923</v>
      </c>
      <c r="C687" s="141">
        <v>1</v>
      </c>
      <c r="D687" s="141">
        <v>6</v>
      </c>
      <c r="E687" s="142" t="s">
        <v>529</v>
      </c>
      <c r="F687" s="143" t="s">
        <v>141</v>
      </c>
      <c r="G687" s="135">
        <v>457.75130000000001</v>
      </c>
      <c r="H687" s="135">
        <v>265.57299</v>
      </c>
      <c r="I687" s="136">
        <v>0.58016872917673856</v>
      </c>
    </row>
    <row r="688" spans="1:9" ht="31.5" x14ac:dyDescent="0.25">
      <c r="A688" s="134" t="s">
        <v>124</v>
      </c>
      <c r="B688" s="140">
        <v>923</v>
      </c>
      <c r="C688" s="141">
        <v>1</v>
      </c>
      <c r="D688" s="141">
        <v>6</v>
      </c>
      <c r="E688" s="142" t="s">
        <v>529</v>
      </c>
      <c r="F688" s="143" t="s">
        <v>125</v>
      </c>
      <c r="G688" s="135">
        <v>17.363</v>
      </c>
      <c r="H688" s="135">
        <v>0</v>
      </c>
      <c r="I688" s="136">
        <v>0</v>
      </c>
    </row>
    <row r="689" spans="1:9" ht="154.5" customHeight="1" x14ac:dyDescent="0.25">
      <c r="A689" s="134" t="s">
        <v>194</v>
      </c>
      <c r="B689" s="140">
        <v>923</v>
      </c>
      <c r="C689" s="141">
        <v>1</v>
      </c>
      <c r="D689" s="141">
        <v>6</v>
      </c>
      <c r="E689" s="142" t="s">
        <v>760</v>
      </c>
      <c r="F689" s="143" t="s">
        <v>118</v>
      </c>
      <c r="G689" s="135">
        <v>1726.2149999999999</v>
      </c>
      <c r="H689" s="135">
        <v>997.73735999999997</v>
      </c>
      <c r="I689" s="136">
        <v>0.57799136260546913</v>
      </c>
    </row>
    <row r="690" spans="1:9" ht="63" customHeight="1" x14ac:dyDescent="0.25">
      <c r="A690" s="134" t="s">
        <v>140</v>
      </c>
      <c r="B690" s="140">
        <v>923</v>
      </c>
      <c r="C690" s="141">
        <v>1</v>
      </c>
      <c r="D690" s="141">
        <v>6</v>
      </c>
      <c r="E690" s="142" t="s">
        <v>760</v>
      </c>
      <c r="F690" s="143" t="s">
        <v>141</v>
      </c>
      <c r="G690" s="135">
        <v>1726.2149999999999</v>
      </c>
      <c r="H690" s="135">
        <v>997.73735999999997</v>
      </c>
      <c r="I690" s="136">
        <v>0.57799136260546913</v>
      </c>
    </row>
    <row r="691" spans="1:9" x14ac:dyDescent="0.25">
      <c r="A691" s="134" t="s">
        <v>557</v>
      </c>
      <c r="B691" s="140">
        <v>923</v>
      </c>
      <c r="C691" s="141">
        <v>7</v>
      </c>
      <c r="D691" s="141">
        <v>0</v>
      </c>
      <c r="E691" s="142" t="s">
        <v>118</v>
      </c>
      <c r="F691" s="143" t="s">
        <v>118</v>
      </c>
      <c r="G691" s="135">
        <v>10</v>
      </c>
      <c r="H691" s="135">
        <v>8</v>
      </c>
      <c r="I691" s="136">
        <v>0.8</v>
      </c>
    </row>
    <row r="692" spans="1:9" ht="31.5" x14ac:dyDescent="0.25">
      <c r="A692" s="134" t="s">
        <v>133</v>
      </c>
      <c r="B692" s="140">
        <v>923</v>
      </c>
      <c r="C692" s="141">
        <v>7</v>
      </c>
      <c r="D692" s="141">
        <v>5</v>
      </c>
      <c r="E692" s="142" t="s">
        <v>118</v>
      </c>
      <c r="F692" s="143" t="s">
        <v>118</v>
      </c>
      <c r="G692" s="135">
        <v>10</v>
      </c>
      <c r="H692" s="135">
        <v>8</v>
      </c>
      <c r="I692" s="136">
        <v>0.8</v>
      </c>
    </row>
    <row r="693" spans="1:9" x14ac:dyDescent="0.25">
      <c r="A693" s="134" t="s">
        <v>512</v>
      </c>
      <c r="B693" s="140">
        <v>923</v>
      </c>
      <c r="C693" s="141">
        <v>7</v>
      </c>
      <c r="D693" s="141">
        <v>5</v>
      </c>
      <c r="E693" s="142" t="s">
        <v>513</v>
      </c>
      <c r="F693" s="143" t="s">
        <v>118</v>
      </c>
      <c r="G693" s="135">
        <v>10</v>
      </c>
      <c r="H693" s="135">
        <v>8</v>
      </c>
      <c r="I693" s="136">
        <v>0.8</v>
      </c>
    </row>
    <row r="694" spans="1:9" ht="28.5" customHeight="1" x14ac:dyDescent="0.25">
      <c r="A694" s="134" t="s">
        <v>522</v>
      </c>
      <c r="B694" s="140">
        <v>923</v>
      </c>
      <c r="C694" s="141">
        <v>7</v>
      </c>
      <c r="D694" s="141">
        <v>5</v>
      </c>
      <c r="E694" s="142" t="s">
        <v>523</v>
      </c>
      <c r="F694" s="143" t="s">
        <v>118</v>
      </c>
      <c r="G694" s="135">
        <v>10</v>
      </c>
      <c r="H694" s="135">
        <v>8</v>
      </c>
      <c r="I694" s="136">
        <v>0.8</v>
      </c>
    </row>
    <row r="695" spans="1:9" ht="31.5" x14ac:dyDescent="0.25">
      <c r="A695" s="134" t="s">
        <v>526</v>
      </c>
      <c r="B695" s="140">
        <v>923</v>
      </c>
      <c r="C695" s="141">
        <v>7</v>
      </c>
      <c r="D695" s="141">
        <v>5</v>
      </c>
      <c r="E695" s="142" t="s">
        <v>527</v>
      </c>
      <c r="F695" s="143" t="s">
        <v>118</v>
      </c>
      <c r="G695" s="135">
        <v>10</v>
      </c>
      <c r="H695" s="135">
        <v>8</v>
      </c>
      <c r="I695" s="136">
        <v>0.8</v>
      </c>
    </row>
    <row r="696" spans="1:9" ht="31.5" x14ac:dyDescent="0.25">
      <c r="A696" s="134" t="s">
        <v>131</v>
      </c>
      <c r="B696" s="140">
        <v>923</v>
      </c>
      <c r="C696" s="141">
        <v>7</v>
      </c>
      <c r="D696" s="141">
        <v>5</v>
      </c>
      <c r="E696" s="142" t="s">
        <v>528</v>
      </c>
      <c r="F696" s="143" t="s">
        <v>118</v>
      </c>
      <c r="G696" s="135">
        <v>10</v>
      </c>
      <c r="H696" s="135">
        <v>8</v>
      </c>
      <c r="I696" s="136">
        <v>0.8</v>
      </c>
    </row>
    <row r="697" spans="1:9" ht="31.5" x14ac:dyDescent="0.25">
      <c r="A697" s="134" t="s">
        <v>124</v>
      </c>
      <c r="B697" s="140">
        <v>923</v>
      </c>
      <c r="C697" s="141">
        <v>7</v>
      </c>
      <c r="D697" s="141">
        <v>5</v>
      </c>
      <c r="E697" s="142" t="s">
        <v>528</v>
      </c>
      <c r="F697" s="143" t="s">
        <v>125</v>
      </c>
      <c r="G697" s="135">
        <v>10</v>
      </c>
      <c r="H697" s="135">
        <v>8</v>
      </c>
      <c r="I697" s="136">
        <v>0.8</v>
      </c>
    </row>
    <row r="698" spans="1:9" x14ac:dyDescent="0.25">
      <c r="A698" s="137"/>
      <c r="B698" s="144"/>
      <c r="C698" s="144"/>
      <c r="D698" s="144"/>
      <c r="E698" s="144"/>
      <c r="F698" s="144"/>
      <c r="G698" s="138">
        <f>1707035449.93/1000</f>
        <v>1707035.4499300001</v>
      </c>
      <c r="H698" s="138">
        <f>1167525337.3/1000</f>
        <v>1167525.3373</v>
      </c>
      <c r="I698" s="139">
        <v>0.68394908690846246</v>
      </c>
    </row>
    <row r="701" spans="1:9" x14ac:dyDescent="0.25">
      <c r="A701" s="63" t="s">
        <v>548</v>
      </c>
      <c r="B701" s="63"/>
      <c r="C701" s="63"/>
      <c r="D701" s="57"/>
      <c r="E701" s="57"/>
      <c r="F701" s="57"/>
      <c r="H701" s="197" t="s">
        <v>549</v>
      </c>
      <c r="I701" s="197"/>
    </row>
  </sheetData>
  <autoFilter ref="A12:I698" xr:uid="{00000000-0009-0000-0000-000003000000}"/>
  <mergeCells count="7">
    <mergeCell ref="H701:I701"/>
    <mergeCell ref="A10:I10"/>
    <mergeCell ref="A13:A14"/>
    <mergeCell ref="B13:F13"/>
    <mergeCell ref="G13:G14"/>
    <mergeCell ref="H13:H14"/>
    <mergeCell ref="I13:I14"/>
  </mergeCells>
  <pageMargins left="0.78740157480314965" right="0.39370078740157483" top="0.78740157480314965" bottom="0.59055118110236227" header="0.51181102362204722" footer="0.51181102362204722"/>
  <pageSetup paperSize="9" scale="66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>
      <selection activeCell="G11" sqref="G11"/>
    </sheetView>
  </sheetViews>
  <sheetFormatPr defaultRowHeight="15" x14ac:dyDescent="0.25"/>
  <cols>
    <col min="1" max="1" width="11" style="70" customWidth="1"/>
    <col min="2" max="2" width="36.42578125" style="70" customWidth="1"/>
    <col min="3" max="3" width="18.42578125" style="83" customWidth="1"/>
    <col min="4" max="4" width="18" style="83" customWidth="1"/>
    <col min="5" max="5" width="16.5703125" style="83" customWidth="1"/>
    <col min="6" max="256" width="9.7109375" style="70"/>
    <col min="257" max="257" width="11" style="70" customWidth="1"/>
    <col min="258" max="258" width="36.42578125" style="70" customWidth="1"/>
    <col min="259" max="259" width="18.42578125" style="70" customWidth="1"/>
    <col min="260" max="260" width="18" style="70" customWidth="1"/>
    <col min="261" max="261" width="16.5703125" style="70" customWidth="1"/>
    <col min="262" max="512" width="9.7109375" style="70"/>
    <col min="513" max="513" width="11" style="70" customWidth="1"/>
    <col min="514" max="514" width="36.42578125" style="70" customWidth="1"/>
    <col min="515" max="515" width="18.42578125" style="70" customWidth="1"/>
    <col min="516" max="516" width="18" style="70" customWidth="1"/>
    <col min="517" max="517" width="16.5703125" style="70" customWidth="1"/>
    <col min="518" max="768" width="9.7109375" style="70"/>
    <col min="769" max="769" width="11" style="70" customWidth="1"/>
    <col min="770" max="770" width="36.42578125" style="70" customWidth="1"/>
    <col min="771" max="771" width="18.42578125" style="70" customWidth="1"/>
    <col min="772" max="772" width="18" style="70" customWidth="1"/>
    <col min="773" max="773" width="16.5703125" style="70" customWidth="1"/>
    <col min="774" max="1024" width="9.140625" style="70"/>
    <col min="1025" max="1025" width="11" style="70" customWidth="1"/>
    <col min="1026" max="1026" width="36.42578125" style="70" customWidth="1"/>
    <col min="1027" max="1027" width="18.42578125" style="70" customWidth="1"/>
    <col min="1028" max="1028" width="18" style="70" customWidth="1"/>
    <col min="1029" max="1029" width="16.5703125" style="70" customWidth="1"/>
    <col min="1030" max="1280" width="9.7109375" style="70"/>
    <col min="1281" max="1281" width="11" style="70" customWidth="1"/>
    <col min="1282" max="1282" width="36.42578125" style="70" customWidth="1"/>
    <col min="1283" max="1283" width="18.42578125" style="70" customWidth="1"/>
    <col min="1284" max="1284" width="18" style="70" customWidth="1"/>
    <col min="1285" max="1285" width="16.5703125" style="70" customWidth="1"/>
    <col min="1286" max="1536" width="9.7109375" style="70"/>
    <col min="1537" max="1537" width="11" style="70" customWidth="1"/>
    <col min="1538" max="1538" width="36.42578125" style="70" customWidth="1"/>
    <col min="1539" max="1539" width="18.42578125" style="70" customWidth="1"/>
    <col min="1540" max="1540" width="18" style="70" customWidth="1"/>
    <col min="1541" max="1541" width="16.5703125" style="70" customWidth="1"/>
    <col min="1542" max="1792" width="9.7109375" style="70"/>
    <col min="1793" max="1793" width="11" style="70" customWidth="1"/>
    <col min="1794" max="1794" width="36.42578125" style="70" customWidth="1"/>
    <col min="1795" max="1795" width="18.42578125" style="70" customWidth="1"/>
    <col min="1796" max="1796" width="18" style="70" customWidth="1"/>
    <col min="1797" max="1797" width="16.5703125" style="70" customWidth="1"/>
    <col min="1798" max="2048" width="9.140625" style="70"/>
    <col min="2049" max="2049" width="11" style="70" customWidth="1"/>
    <col min="2050" max="2050" width="36.42578125" style="70" customWidth="1"/>
    <col min="2051" max="2051" width="18.42578125" style="70" customWidth="1"/>
    <col min="2052" max="2052" width="18" style="70" customWidth="1"/>
    <col min="2053" max="2053" width="16.5703125" style="70" customWidth="1"/>
    <col min="2054" max="2304" width="9.7109375" style="70"/>
    <col min="2305" max="2305" width="11" style="70" customWidth="1"/>
    <col min="2306" max="2306" width="36.42578125" style="70" customWidth="1"/>
    <col min="2307" max="2307" width="18.42578125" style="70" customWidth="1"/>
    <col min="2308" max="2308" width="18" style="70" customWidth="1"/>
    <col min="2309" max="2309" width="16.5703125" style="70" customWidth="1"/>
    <col min="2310" max="2560" width="9.7109375" style="70"/>
    <col min="2561" max="2561" width="11" style="70" customWidth="1"/>
    <col min="2562" max="2562" width="36.42578125" style="70" customWidth="1"/>
    <col min="2563" max="2563" width="18.42578125" style="70" customWidth="1"/>
    <col min="2564" max="2564" width="18" style="70" customWidth="1"/>
    <col min="2565" max="2565" width="16.5703125" style="70" customWidth="1"/>
    <col min="2566" max="2816" width="9.7109375" style="70"/>
    <col min="2817" max="2817" width="11" style="70" customWidth="1"/>
    <col min="2818" max="2818" width="36.42578125" style="70" customWidth="1"/>
    <col min="2819" max="2819" width="18.42578125" style="70" customWidth="1"/>
    <col min="2820" max="2820" width="18" style="70" customWidth="1"/>
    <col min="2821" max="2821" width="16.5703125" style="70" customWidth="1"/>
    <col min="2822" max="3072" width="9.140625" style="70"/>
    <col min="3073" max="3073" width="11" style="70" customWidth="1"/>
    <col min="3074" max="3074" width="36.42578125" style="70" customWidth="1"/>
    <col min="3075" max="3075" width="18.42578125" style="70" customWidth="1"/>
    <col min="3076" max="3076" width="18" style="70" customWidth="1"/>
    <col min="3077" max="3077" width="16.5703125" style="70" customWidth="1"/>
    <col min="3078" max="3328" width="9.7109375" style="70"/>
    <col min="3329" max="3329" width="11" style="70" customWidth="1"/>
    <col min="3330" max="3330" width="36.42578125" style="70" customWidth="1"/>
    <col min="3331" max="3331" width="18.42578125" style="70" customWidth="1"/>
    <col min="3332" max="3332" width="18" style="70" customWidth="1"/>
    <col min="3333" max="3333" width="16.5703125" style="70" customWidth="1"/>
    <col min="3334" max="3584" width="9.7109375" style="70"/>
    <col min="3585" max="3585" width="11" style="70" customWidth="1"/>
    <col min="3586" max="3586" width="36.42578125" style="70" customWidth="1"/>
    <col min="3587" max="3587" width="18.42578125" style="70" customWidth="1"/>
    <col min="3588" max="3588" width="18" style="70" customWidth="1"/>
    <col min="3589" max="3589" width="16.5703125" style="70" customWidth="1"/>
    <col min="3590" max="3840" width="9.7109375" style="70"/>
    <col min="3841" max="3841" width="11" style="70" customWidth="1"/>
    <col min="3842" max="3842" width="36.42578125" style="70" customWidth="1"/>
    <col min="3843" max="3843" width="18.42578125" style="70" customWidth="1"/>
    <col min="3844" max="3844" width="18" style="70" customWidth="1"/>
    <col min="3845" max="3845" width="16.5703125" style="70" customWidth="1"/>
    <col min="3846" max="4096" width="9.140625" style="70"/>
    <col min="4097" max="4097" width="11" style="70" customWidth="1"/>
    <col min="4098" max="4098" width="36.42578125" style="70" customWidth="1"/>
    <col min="4099" max="4099" width="18.42578125" style="70" customWidth="1"/>
    <col min="4100" max="4100" width="18" style="70" customWidth="1"/>
    <col min="4101" max="4101" width="16.5703125" style="70" customWidth="1"/>
    <col min="4102" max="4352" width="9.7109375" style="70"/>
    <col min="4353" max="4353" width="11" style="70" customWidth="1"/>
    <col min="4354" max="4354" width="36.42578125" style="70" customWidth="1"/>
    <col min="4355" max="4355" width="18.42578125" style="70" customWidth="1"/>
    <col min="4356" max="4356" width="18" style="70" customWidth="1"/>
    <col min="4357" max="4357" width="16.5703125" style="70" customWidth="1"/>
    <col min="4358" max="4608" width="9.7109375" style="70"/>
    <col min="4609" max="4609" width="11" style="70" customWidth="1"/>
    <col min="4610" max="4610" width="36.42578125" style="70" customWidth="1"/>
    <col min="4611" max="4611" width="18.42578125" style="70" customWidth="1"/>
    <col min="4612" max="4612" width="18" style="70" customWidth="1"/>
    <col min="4613" max="4613" width="16.5703125" style="70" customWidth="1"/>
    <col min="4614" max="4864" width="9.7109375" style="70"/>
    <col min="4865" max="4865" width="11" style="70" customWidth="1"/>
    <col min="4866" max="4866" width="36.42578125" style="70" customWidth="1"/>
    <col min="4867" max="4867" width="18.42578125" style="70" customWidth="1"/>
    <col min="4868" max="4868" width="18" style="70" customWidth="1"/>
    <col min="4869" max="4869" width="16.5703125" style="70" customWidth="1"/>
    <col min="4870" max="5120" width="9.140625" style="70"/>
    <col min="5121" max="5121" width="11" style="70" customWidth="1"/>
    <col min="5122" max="5122" width="36.42578125" style="70" customWidth="1"/>
    <col min="5123" max="5123" width="18.42578125" style="70" customWidth="1"/>
    <col min="5124" max="5124" width="18" style="70" customWidth="1"/>
    <col min="5125" max="5125" width="16.5703125" style="70" customWidth="1"/>
    <col min="5126" max="5376" width="9.7109375" style="70"/>
    <col min="5377" max="5377" width="11" style="70" customWidth="1"/>
    <col min="5378" max="5378" width="36.42578125" style="70" customWidth="1"/>
    <col min="5379" max="5379" width="18.42578125" style="70" customWidth="1"/>
    <col min="5380" max="5380" width="18" style="70" customWidth="1"/>
    <col min="5381" max="5381" width="16.5703125" style="70" customWidth="1"/>
    <col min="5382" max="5632" width="9.7109375" style="70"/>
    <col min="5633" max="5633" width="11" style="70" customWidth="1"/>
    <col min="5634" max="5634" width="36.42578125" style="70" customWidth="1"/>
    <col min="5635" max="5635" width="18.42578125" style="70" customWidth="1"/>
    <col min="5636" max="5636" width="18" style="70" customWidth="1"/>
    <col min="5637" max="5637" width="16.5703125" style="70" customWidth="1"/>
    <col min="5638" max="5888" width="9.7109375" style="70"/>
    <col min="5889" max="5889" width="11" style="70" customWidth="1"/>
    <col min="5890" max="5890" width="36.42578125" style="70" customWidth="1"/>
    <col min="5891" max="5891" width="18.42578125" style="70" customWidth="1"/>
    <col min="5892" max="5892" width="18" style="70" customWidth="1"/>
    <col min="5893" max="5893" width="16.5703125" style="70" customWidth="1"/>
    <col min="5894" max="6144" width="9.140625" style="70"/>
    <col min="6145" max="6145" width="11" style="70" customWidth="1"/>
    <col min="6146" max="6146" width="36.42578125" style="70" customWidth="1"/>
    <col min="6147" max="6147" width="18.42578125" style="70" customWidth="1"/>
    <col min="6148" max="6148" width="18" style="70" customWidth="1"/>
    <col min="6149" max="6149" width="16.5703125" style="70" customWidth="1"/>
    <col min="6150" max="6400" width="9.7109375" style="70"/>
    <col min="6401" max="6401" width="11" style="70" customWidth="1"/>
    <col min="6402" max="6402" width="36.42578125" style="70" customWidth="1"/>
    <col min="6403" max="6403" width="18.42578125" style="70" customWidth="1"/>
    <col min="6404" max="6404" width="18" style="70" customWidth="1"/>
    <col min="6405" max="6405" width="16.5703125" style="70" customWidth="1"/>
    <col min="6406" max="6656" width="9.7109375" style="70"/>
    <col min="6657" max="6657" width="11" style="70" customWidth="1"/>
    <col min="6658" max="6658" width="36.42578125" style="70" customWidth="1"/>
    <col min="6659" max="6659" width="18.42578125" style="70" customWidth="1"/>
    <col min="6660" max="6660" width="18" style="70" customWidth="1"/>
    <col min="6661" max="6661" width="16.5703125" style="70" customWidth="1"/>
    <col min="6662" max="6912" width="9.7109375" style="70"/>
    <col min="6913" max="6913" width="11" style="70" customWidth="1"/>
    <col min="6914" max="6914" width="36.42578125" style="70" customWidth="1"/>
    <col min="6915" max="6915" width="18.42578125" style="70" customWidth="1"/>
    <col min="6916" max="6916" width="18" style="70" customWidth="1"/>
    <col min="6917" max="6917" width="16.5703125" style="70" customWidth="1"/>
    <col min="6918" max="7168" width="9.140625" style="70"/>
    <col min="7169" max="7169" width="11" style="70" customWidth="1"/>
    <col min="7170" max="7170" width="36.42578125" style="70" customWidth="1"/>
    <col min="7171" max="7171" width="18.42578125" style="70" customWidth="1"/>
    <col min="7172" max="7172" width="18" style="70" customWidth="1"/>
    <col min="7173" max="7173" width="16.5703125" style="70" customWidth="1"/>
    <col min="7174" max="7424" width="9.7109375" style="70"/>
    <col min="7425" max="7425" width="11" style="70" customWidth="1"/>
    <col min="7426" max="7426" width="36.42578125" style="70" customWidth="1"/>
    <col min="7427" max="7427" width="18.42578125" style="70" customWidth="1"/>
    <col min="7428" max="7428" width="18" style="70" customWidth="1"/>
    <col min="7429" max="7429" width="16.5703125" style="70" customWidth="1"/>
    <col min="7430" max="7680" width="9.7109375" style="70"/>
    <col min="7681" max="7681" width="11" style="70" customWidth="1"/>
    <col min="7682" max="7682" width="36.42578125" style="70" customWidth="1"/>
    <col min="7683" max="7683" width="18.42578125" style="70" customWidth="1"/>
    <col min="7684" max="7684" width="18" style="70" customWidth="1"/>
    <col min="7685" max="7685" width="16.5703125" style="70" customWidth="1"/>
    <col min="7686" max="7936" width="9.7109375" style="70"/>
    <col min="7937" max="7937" width="11" style="70" customWidth="1"/>
    <col min="7938" max="7938" width="36.42578125" style="70" customWidth="1"/>
    <col min="7939" max="7939" width="18.42578125" style="70" customWidth="1"/>
    <col min="7940" max="7940" width="18" style="70" customWidth="1"/>
    <col min="7941" max="7941" width="16.5703125" style="70" customWidth="1"/>
    <col min="7942" max="8192" width="9.140625" style="70"/>
    <col min="8193" max="8193" width="11" style="70" customWidth="1"/>
    <col min="8194" max="8194" width="36.42578125" style="70" customWidth="1"/>
    <col min="8195" max="8195" width="18.42578125" style="70" customWidth="1"/>
    <col min="8196" max="8196" width="18" style="70" customWidth="1"/>
    <col min="8197" max="8197" width="16.5703125" style="70" customWidth="1"/>
    <col min="8198" max="8448" width="9.7109375" style="70"/>
    <col min="8449" max="8449" width="11" style="70" customWidth="1"/>
    <col min="8450" max="8450" width="36.42578125" style="70" customWidth="1"/>
    <col min="8451" max="8451" width="18.42578125" style="70" customWidth="1"/>
    <col min="8452" max="8452" width="18" style="70" customWidth="1"/>
    <col min="8453" max="8453" width="16.5703125" style="70" customWidth="1"/>
    <col min="8454" max="8704" width="9.7109375" style="70"/>
    <col min="8705" max="8705" width="11" style="70" customWidth="1"/>
    <col min="8706" max="8706" width="36.42578125" style="70" customWidth="1"/>
    <col min="8707" max="8707" width="18.42578125" style="70" customWidth="1"/>
    <col min="8708" max="8708" width="18" style="70" customWidth="1"/>
    <col min="8709" max="8709" width="16.5703125" style="70" customWidth="1"/>
    <col min="8710" max="8960" width="9.7109375" style="70"/>
    <col min="8961" max="8961" width="11" style="70" customWidth="1"/>
    <col min="8962" max="8962" width="36.42578125" style="70" customWidth="1"/>
    <col min="8963" max="8963" width="18.42578125" style="70" customWidth="1"/>
    <col min="8964" max="8964" width="18" style="70" customWidth="1"/>
    <col min="8965" max="8965" width="16.5703125" style="70" customWidth="1"/>
    <col min="8966" max="9216" width="9.140625" style="70"/>
    <col min="9217" max="9217" width="11" style="70" customWidth="1"/>
    <col min="9218" max="9218" width="36.42578125" style="70" customWidth="1"/>
    <col min="9219" max="9219" width="18.42578125" style="70" customWidth="1"/>
    <col min="9220" max="9220" width="18" style="70" customWidth="1"/>
    <col min="9221" max="9221" width="16.5703125" style="70" customWidth="1"/>
    <col min="9222" max="9472" width="9.7109375" style="70"/>
    <col min="9473" max="9473" width="11" style="70" customWidth="1"/>
    <col min="9474" max="9474" width="36.42578125" style="70" customWidth="1"/>
    <col min="9475" max="9475" width="18.42578125" style="70" customWidth="1"/>
    <col min="9476" max="9476" width="18" style="70" customWidth="1"/>
    <col min="9477" max="9477" width="16.5703125" style="70" customWidth="1"/>
    <col min="9478" max="9728" width="9.7109375" style="70"/>
    <col min="9729" max="9729" width="11" style="70" customWidth="1"/>
    <col min="9730" max="9730" width="36.42578125" style="70" customWidth="1"/>
    <col min="9731" max="9731" width="18.42578125" style="70" customWidth="1"/>
    <col min="9732" max="9732" width="18" style="70" customWidth="1"/>
    <col min="9733" max="9733" width="16.5703125" style="70" customWidth="1"/>
    <col min="9734" max="9984" width="9.7109375" style="70"/>
    <col min="9985" max="9985" width="11" style="70" customWidth="1"/>
    <col min="9986" max="9986" width="36.42578125" style="70" customWidth="1"/>
    <col min="9987" max="9987" width="18.42578125" style="70" customWidth="1"/>
    <col min="9988" max="9988" width="18" style="70" customWidth="1"/>
    <col min="9989" max="9989" width="16.5703125" style="70" customWidth="1"/>
    <col min="9990" max="10240" width="9.140625" style="70"/>
    <col min="10241" max="10241" width="11" style="70" customWidth="1"/>
    <col min="10242" max="10242" width="36.42578125" style="70" customWidth="1"/>
    <col min="10243" max="10243" width="18.42578125" style="70" customWidth="1"/>
    <col min="10244" max="10244" width="18" style="70" customWidth="1"/>
    <col min="10245" max="10245" width="16.5703125" style="70" customWidth="1"/>
    <col min="10246" max="10496" width="9.7109375" style="70"/>
    <col min="10497" max="10497" width="11" style="70" customWidth="1"/>
    <col min="10498" max="10498" width="36.42578125" style="70" customWidth="1"/>
    <col min="10499" max="10499" width="18.42578125" style="70" customWidth="1"/>
    <col min="10500" max="10500" width="18" style="70" customWidth="1"/>
    <col min="10501" max="10501" width="16.5703125" style="70" customWidth="1"/>
    <col min="10502" max="10752" width="9.7109375" style="70"/>
    <col min="10753" max="10753" width="11" style="70" customWidth="1"/>
    <col min="10754" max="10754" width="36.42578125" style="70" customWidth="1"/>
    <col min="10755" max="10755" width="18.42578125" style="70" customWidth="1"/>
    <col min="10756" max="10756" width="18" style="70" customWidth="1"/>
    <col min="10757" max="10757" width="16.5703125" style="70" customWidth="1"/>
    <col min="10758" max="11008" width="9.7109375" style="70"/>
    <col min="11009" max="11009" width="11" style="70" customWidth="1"/>
    <col min="11010" max="11010" width="36.42578125" style="70" customWidth="1"/>
    <col min="11011" max="11011" width="18.42578125" style="70" customWidth="1"/>
    <col min="11012" max="11012" width="18" style="70" customWidth="1"/>
    <col min="11013" max="11013" width="16.5703125" style="70" customWidth="1"/>
    <col min="11014" max="11264" width="9.140625" style="70"/>
    <col min="11265" max="11265" width="11" style="70" customWidth="1"/>
    <col min="11266" max="11266" width="36.42578125" style="70" customWidth="1"/>
    <col min="11267" max="11267" width="18.42578125" style="70" customWidth="1"/>
    <col min="11268" max="11268" width="18" style="70" customWidth="1"/>
    <col min="11269" max="11269" width="16.5703125" style="70" customWidth="1"/>
    <col min="11270" max="11520" width="9.7109375" style="70"/>
    <col min="11521" max="11521" width="11" style="70" customWidth="1"/>
    <col min="11522" max="11522" width="36.42578125" style="70" customWidth="1"/>
    <col min="11523" max="11523" width="18.42578125" style="70" customWidth="1"/>
    <col min="11524" max="11524" width="18" style="70" customWidth="1"/>
    <col min="11525" max="11525" width="16.5703125" style="70" customWidth="1"/>
    <col min="11526" max="11776" width="9.7109375" style="70"/>
    <col min="11777" max="11777" width="11" style="70" customWidth="1"/>
    <col min="11778" max="11778" width="36.42578125" style="70" customWidth="1"/>
    <col min="11779" max="11779" width="18.42578125" style="70" customWidth="1"/>
    <col min="11780" max="11780" width="18" style="70" customWidth="1"/>
    <col min="11781" max="11781" width="16.5703125" style="70" customWidth="1"/>
    <col min="11782" max="12032" width="9.7109375" style="70"/>
    <col min="12033" max="12033" width="11" style="70" customWidth="1"/>
    <col min="12034" max="12034" width="36.42578125" style="70" customWidth="1"/>
    <col min="12035" max="12035" width="18.42578125" style="70" customWidth="1"/>
    <col min="12036" max="12036" width="18" style="70" customWidth="1"/>
    <col min="12037" max="12037" width="16.5703125" style="70" customWidth="1"/>
    <col min="12038" max="12288" width="9.140625" style="70"/>
    <col min="12289" max="12289" width="11" style="70" customWidth="1"/>
    <col min="12290" max="12290" width="36.42578125" style="70" customWidth="1"/>
    <col min="12291" max="12291" width="18.42578125" style="70" customWidth="1"/>
    <col min="12292" max="12292" width="18" style="70" customWidth="1"/>
    <col min="12293" max="12293" width="16.5703125" style="70" customWidth="1"/>
    <col min="12294" max="12544" width="9.7109375" style="70"/>
    <col min="12545" max="12545" width="11" style="70" customWidth="1"/>
    <col min="12546" max="12546" width="36.42578125" style="70" customWidth="1"/>
    <col min="12547" max="12547" width="18.42578125" style="70" customWidth="1"/>
    <col min="12548" max="12548" width="18" style="70" customWidth="1"/>
    <col min="12549" max="12549" width="16.5703125" style="70" customWidth="1"/>
    <col min="12550" max="12800" width="9.7109375" style="70"/>
    <col min="12801" max="12801" width="11" style="70" customWidth="1"/>
    <col min="12802" max="12802" width="36.42578125" style="70" customWidth="1"/>
    <col min="12803" max="12803" width="18.42578125" style="70" customWidth="1"/>
    <col min="12804" max="12804" width="18" style="70" customWidth="1"/>
    <col min="12805" max="12805" width="16.5703125" style="70" customWidth="1"/>
    <col min="12806" max="13056" width="9.7109375" style="70"/>
    <col min="13057" max="13057" width="11" style="70" customWidth="1"/>
    <col min="13058" max="13058" width="36.42578125" style="70" customWidth="1"/>
    <col min="13059" max="13059" width="18.42578125" style="70" customWidth="1"/>
    <col min="13060" max="13060" width="18" style="70" customWidth="1"/>
    <col min="13061" max="13061" width="16.5703125" style="70" customWidth="1"/>
    <col min="13062" max="13312" width="9.140625" style="70"/>
    <col min="13313" max="13313" width="11" style="70" customWidth="1"/>
    <col min="13314" max="13314" width="36.42578125" style="70" customWidth="1"/>
    <col min="13315" max="13315" width="18.42578125" style="70" customWidth="1"/>
    <col min="13316" max="13316" width="18" style="70" customWidth="1"/>
    <col min="13317" max="13317" width="16.5703125" style="70" customWidth="1"/>
    <col min="13318" max="13568" width="9.7109375" style="70"/>
    <col min="13569" max="13569" width="11" style="70" customWidth="1"/>
    <col min="13570" max="13570" width="36.42578125" style="70" customWidth="1"/>
    <col min="13571" max="13571" width="18.42578125" style="70" customWidth="1"/>
    <col min="13572" max="13572" width="18" style="70" customWidth="1"/>
    <col min="13573" max="13573" width="16.5703125" style="70" customWidth="1"/>
    <col min="13574" max="13824" width="9.7109375" style="70"/>
    <col min="13825" max="13825" width="11" style="70" customWidth="1"/>
    <col min="13826" max="13826" width="36.42578125" style="70" customWidth="1"/>
    <col min="13827" max="13827" width="18.42578125" style="70" customWidth="1"/>
    <col min="13828" max="13828" width="18" style="70" customWidth="1"/>
    <col min="13829" max="13829" width="16.5703125" style="70" customWidth="1"/>
    <col min="13830" max="14080" width="9.7109375" style="70"/>
    <col min="14081" max="14081" width="11" style="70" customWidth="1"/>
    <col min="14082" max="14082" width="36.42578125" style="70" customWidth="1"/>
    <col min="14083" max="14083" width="18.42578125" style="70" customWidth="1"/>
    <col min="14084" max="14084" width="18" style="70" customWidth="1"/>
    <col min="14085" max="14085" width="16.5703125" style="70" customWidth="1"/>
    <col min="14086" max="14336" width="9.140625" style="70"/>
    <col min="14337" max="14337" width="11" style="70" customWidth="1"/>
    <col min="14338" max="14338" width="36.42578125" style="70" customWidth="1"/>
    <col min="14339" max="14339" width="18.42578125" style="70" customWidth="1"/>
    <col min="14340" max="14340" width="18" style="70" customWidth="1"/>
    <col min="14341" max="14341" width="16.5703125" style="70" customWidth="1"/>
    <col min="14342" max="14592" width="9.7109375" style="70"/>
    <col min="14593" max="14593" width="11" style="70" customWidth="1"/>
    <col min="14594" max="14594" width="36.42578125" style="70" customWidth="1"/>
    <col min="14595" max="14595" width="18.42578125" style="70" customWidth="1"/>
    <col min="14596" max="14596" width="18" style="70" customWidth="1"/>
    <col min="14597" max="14597" width="16.5703125" style="70" customWidth="1"/>
    <col min="14598" max="14848" width="9.7109375" style="70"/>
    <col min="14849" max="14849" width="11" style="70" customWidth="1"/>
    <col min="14850" max="14850" width="36.42578125" style="70" customWidth="1"/>
    <col min="14851" max="14851" width="18.42578125" style="70" customWidth="1"/>
    <col min="14852" max="14852" width="18" style="70" customWidth="1"/>
    <col min="14853" max="14853" width="16.5703125" style="70" customWidth="1"/>
    <col min="14854" max="15104" width="9.7109375" style="70"/>
    <col min="15105" max="15105" width="11" style="70" customWidth="1"/>
    <col min="15106" max="15106" width="36.42578125" style="70" customWidth="1"/>
    <col min="15107" max="15107" width="18.42578125" style="70" customWidth="1"/>
    <col min="15108" max="15108" width="18" style="70" customWidth="1"/>
    <col min="15109" max="15109" width="16.5703125" style="70" customWidth="1"/>
    <col min="15110" max="15360" width="9.140625" style="70"/>
    <col min="15361" max="15361" width="11" style="70" customWidth="1"/>
    <col min="15362" max="15362" width="36.42578125" style="70" customWidth="1"/>
    <col min="15363" max="15363" width="18.42578125" style="70" customWidth="1"/>
    <col min="15364" max="15364" width="18" style="70" customWidth="1"/>
    <col min="15365" max="15365" width="16.5703125" style="70" customWidth="1"/>
    <col min="15366" max="15616" width="9.7109375" style="70"/>
    <col min="15617" max="15617" width="11" style="70" customWidth="1"/>
    <col min="15618" max="15618" width="36.42578125" style="70" customWidth="1"/>
    <col min="15619" max="15619" width="18.42578125" style="70" customWidth="1"/>
    <col min="15620" max="15620" width="18" style="70" customWidth="1"/>
    <col min="15621" max="15621" width="16.5703125" style="70" customWidth="1"/>
    <col min="15622" max="15872" width="9.7109375" style="70"/>
    <col min="15873" max="15873" width="11" style="70" customWidth="1"/>
    <col min="15874" max="15874" width="36.42578125" style="70" customWidth="1"/>
    <col min="15875" max="15875" width="18.42578125" style="70" customWidth="1"/>
    <col min="15876" max="15876" width="18" style="70" customWidth="1"/>
    <col min="15877" max="15877" width="16.5703125" style="70" customWidth="1"/>
    <col min="15878" max="16128" width="9.7109375" style="70"/>
    <col min="16129" max="16129" width="11" style="70" customWidth="1"/>
    <col min="16130" max="16130" width="36.42578125" style="70" customWidth="1"/>
    <col min="16131" max="16131" width="18.42578125" style="70" customWidth="1"/>
    <col min="16132" max="16132" width="18" style="70" customWidth="1"/>
    <col min="16133" max="16133" width="16.5703125" style="70" customWidth="1"/>
    <col min="16134" max="16384" width="9.140625" style="70"/>
  </cols>
  <sheetData>
    <row r="1" spans="1:8" x14ac:dyDescent="0.25">
      <c r="C1" s="174"/>
      <c r="D1" s="175"/>
      <c r="E1" s="175"/>
      <c r="F1" s="72"/>
    </row>
    <row r="2" spans="1:8" x14ac:dyDescent="0.25">
      <c r="C2" s="174"/>
      <c r="D2" s="175"/>
      <c r="E2" s="175"/>
      <c r="F2" s="72"/>
    </row>
    <row r="3" spans="1:8" ht="27.6" customHeight="1" x14ac:dyDescent="0.25">
      <c r="C3" s="209"/>
      <c r="D3" s="209"/>
      <c r="E3" s="209"/>
      <c r="F3" s="209"/>
    </row>
    <row r="4" spans="1:8" ht="19.149999999999999" customHeight="1" x14ac:dyDescent="0.25">
      <c r="C4" s="210"/>
      <c r="D4" s="210"/>
      <c r="E4" s="210"/>
      <c r="F4" s="210"/>
    </row>
    <row r="6" spans="1:8" x14ac:dyDescent="0.25">
      <c r="A6" s="73"/>
      <c r="B6" s="73"/>
      <c r="C6" s="74"/>
      <c r="D6" s="74"/>
      <c r="E6" s="74"/>
      <c r="F6" s="73"/>
      <c r="G6" s="73"/>
      <c r="H6" s="73"/>
    </row>
    <row r="7" spans="1:8" x14ac:dyDescent="0.25">
      <c r="A7" s="73"/>
      <c r="B7" s="73"/>
      <c r="C7" s="74"/>
      <c r="D7" s="74"/>
      <c r="E7" s="74"/>
      <c r="F7" s="73"/>
      <c r="G7" s="73"/>
      <c r="H7" s="73"/>
    </row>
    <row r="8" spans="1:8" ht="56.45" customHeight="1" x14ac:dyDescent="0.25">
      <c r="A8" s="211" t="s">
        <v>633</v>
      </c>
      <c r="B8" s="211"/>
      <c r="C8" s="211"/>
      <c r="D8" s="211"/>
      <c r="E8" s="211"/>
      <c r="F8" s="73"/>
      <c r="G8" s="73"/>
      <c r="H8" s="73"/>
    </row>
    <row r="9" spans="1:8" x14ac:dyDescent="0.25">
      <c r="A9" s="73"/>
      <c r="B9" s="73"/>
      <c r="C9" s="74"/>
      <c r="D9" s="74"/>
      <c r="E9" s="74"/>
      <c r="F9" s="73"/>
      <c r="G9" s="73"/>
      <c r="H9" s="73"/>
    </row>
    <row r="10" spans="1:8" x14ac:dyDescent="0.25">
      <c r="A10" s="73"/>
      <c r="B10" s="73"/>
      <c r="D10" s="74"/>
      <c r="E10" s="75" t="s">
        <v>2</v>
      </c>
      <c r="F10" s="73"/>
      <c r="G10" s="73"/>
      <c r="H10" s="73"/>
    </row>
    <row r="11" spans="1:8" ht="38.25" customHeight="1" x14ac:dyDescent="0.25">
      <c r="A11" s="76" t="s">
        <v>573</v>
      </c>
      <c r="B11" s="77" t="s">
        <v>574</v>
      </c>
      <c r="C11" s="128" t="s">
        <v>575</v>
      </c>
      <c r="D11" s="78" t="s">
        <v>3</v>
      </c>
      <c r="E11" s="79" t="s">
        <v>0</v>
      </c>
      <c r="F11" s="73"/>
      <c r="G11" s="73"/>
      <c r="H11" s="73"/>
    </row>
    <row r="12" spans="1:8" ht="18.75" x14ac:dyDescent="0.3">
      <c r="A12" s="80">
        <v>1</v>
      </c>
      <c r="B12" s="81" t="s">
        <v>576</v>
      </c>
      <c r="C12" s="176">
        <v>6951.37</v>
      </c>
      <c r="D12" s="176">
        <v>5586.049</v>
      </c>
      <c r="E12" s="177">
        <v>0.80358965211174205</v>
      </c>
      <c r="F12" s="73"/>
      <c r="G12" s="73"/>
      <c r="H12" s="73"/>
    </row>
    <row r="13" spans="1:8" ht="18.75" x14ac:dyDescent="0.3">
      <c r="A13" s="80">
        <v>2</v>
      </c>
      <c r="B13" s="81" t="s">
        <v>577</v>
      </c>
      <c r="C13" s="176">
        <v>11141.55</v>
      </c>
      <c r="D13" s="176">
        <v>8949.9770000000008</v>
      </c>
      <c r="E13" s="177">
        <v>0.80329729705471864</v>
      </c>
      <c r="F13" s="73"/>
      <c r="G13" s="73"/>
      <c r="H13" s="73"/>
    </row>
    <row r="14" spans="1:8" ht="18.75" x14ac:dyDescent="0.3">
      <c r="A14" s="80">
        <v>3</v>
      </c>
      <c r="B14" s="81" t="s">
        <v>578</v>
      </c>
      <c r="C14" s="176">
        <v>9184.11</v>
      </c>
      <c r="D14" s="176">
        <v>7390.9480000000003</v>
      </c>
      <c r="E14" s="177">
        <v>0.80475386292193796</v>
      </c>
      <c r="F14" s="73"/>
      <c r="G14" s="73"/>
      <c r="H14" s="73"/>
    </row>
    <row r="15" spans="1:8" ht="18.75" x14ac:dyDescent="0.3">
      <c r="A15" s="80">
        <v>4</v>
      </c>
      <c r="B15" s="81" t="s">
        <v>579</v>
      </c>
      <c r="C15" s="176">
        <v>11491.95</v>
      </c>
      <c r="D15" s="176">
        <v>9209.098</v>
      </c>
      <c r="E15" s="177">
        <v>0.80135207688860466</v>
      </c>
      <c r="F15" s="73"/>
      <c r="G15" s="73"/>
      <c r="H15" s="73"/>
    </row>
    <row r="16" spans="1:8" ht="18.75" x14ac:dyDescent="0.3">
      <c r="A16" s="80">
        <v>5</v>
      </c>
      <c r="B16" s="81" t="s">
        <v>580</v>
      </c>
      <c r="C16" s="176">
        <v>6235.96</v>
      </c>
      <c r="D16" s="176">
        <v>5131.2619999999997</v>
      </c>
      <c r="E16" s="177">
        <v>0.82285037107357972</v>
      </c>
      <c r="F16" s="73"/>
      <c r="G16" s="73"/>
      <c r="H16" s="73"/>
    </row>
    <row r="17" spans="1:8" ht="18.75" x14ac:dyDescent="0.3">
      <c r="A17" s="80">
        <v>6</v>
      </c>
      <c r="B17" s="81" t="s">
        <v>581</v>
      </c>
      <c r="C17" s="176">
        <v>6612.72</v>
      </c>
      <c r="D17" s="176">
        <v>5154.8729999999996</v>
      </c>
      <c r="E17" s="177">
        <v>0.77953897942147865</v>
      </c>
      <c r="F17" s="73"/>
      <c r="G17" s="73"/>
      <c r="H17" s="73"/>
    </row>
    <row r="18" spans="1:8" ht="18.75" x14ac:dyDescent="0.3">
      <c r="A18" s="80">
        <v>7</v>
      </c>
      <c r="B18" s="81" t="s">
        <v>582</v>
      </c>
      <c r="C18" s="176">
        <v>7118.25</v>
      </c>
      <c r="D18" s="176">
        <v>5780.9549999999999</v>
      </c>
      <c r="E18" s="177">
        <v>0.81213149299336218</v>
      </c>
      <c r="F18" s="73"/>
      <c r="G18" s="73"/>
      <c r="H18" s="73"/>
    </row>
    <row r="19" spans="1:8" ht="18.75" x14ac:dyDescent="0.3">
      <c r="A19" s="80">
        <v>8</v>
      </c>
      <c r="B19" s="81" t="s">
        <v>583</v>
      </c>
      <c r="C19" s="176">
        <v>13402.63</v>
      </c>
      <c r="D19" s="176">
        <v>10647.632</v>
      </c>
      <c r="E19" s="177">
        <v>0.79444347863068665</v>
      </c>
      <c r="F19" s="73"/>
      <c r="G19" s="73"/>
      <c r="H19" s="73"/>
    </row>
    <row r="20" spans="1:8" ht="18.75" x14ac:dyDescent="0.3">
      <c r="A20" s="80">
        <v>9</v>
      </c>
      <c r="B20" s="81" t="s">
        <v>584</v>
      </c>
      <c r="C20" s="176">
        <v>5616.78</v>
      </c>
      <c r="D20" s="176">
        <v>4535.3609999999999</v>
      </c>
      <c r="E20" s="177">
        <v>0.80746637753303496</v>
      </c>
      <c r="F20" s="73"/>
      <c r="G20" s="73"/>
      <c r="H20" s="73"/>
    </row>
    <row r="21" spans="1:8" ht="18.75" x14ac:dyDescent="0.3">
      <c r="A21" s="80">
        <v>10</v>
      </c>
      <c r="B21" s="81" t="s">
        <v>585</v>
      </c>
      <c r="C21" s="176">
        <v>10662.86</v>
      </c>
      <c r="D21" s="176">
        <v>8414.1290000000008</v>
      </c>
      <c r="E21" s="177">
        <v>0.78910620602727599</v>
      </c>
      <c r="F21" s="73"/>
      <c r="G21" s="73"/>
      <c r="H21" s="73"/>
    </row>
    <row r="22" spans="1:8" ht="18.75" x14ac:dyDescent="0.3">
      <c r="A22" s="80">
        <v>11</v>
      </c>
      <c r="B22" s="81" t="s">
        <v>586</v>
      </c>
      <c r="C22" s="176">
        <v>6085.44</v>
      </c>
      <c r="D22" s="176">
        <v>4725.7870000000003</v>
      </c>
      <c r="E22" s="177">
        <v>0.77657277041594364</v>
      </c>
      <c r="F22" s="73"/>
      <c r="G22" s="73"/>
      <c r="H22" s="73"/>
    </row>
    <row r="23" spans="1:8" ht="18.75" x14ac:dyDescent="0.3">
      <c r="A23" s="80">
        <v>12</v>
      </c>
      <c r="B23" s="81" t="s">
        <v>587</v>
      </c>
      <c r="C23" s="176">
        <v>3484.7</v>
      </c>
      <c r="D23" s="176">
        <v>2807.0120000000002</v>
      </c>
      <c r="E23" s="177">
        <v>0.8055247223577352</v>
      </c>
      <c r="F23" s="73"/>
      <c r="G23" s="73"/>
      <c r="H23" s="73"/>
    </row>
    <row r="24" spans="1:8" ht="18.75" x14ac:dyDescent="0.3">
      <c r="A24" s="80">
        <v>13</v>
      </c>
      <c r="B24" s="81" t="s">
        <v>588</v>
      </c>
      <c r="C24" s="176">
        <v>7307.95</v>
      </c>
      <c r="D24" s="176">
        <v>5862.3040000000001</v>
      </c>
      <c r="E24" s="177">
        <v>0.80218173359149969</v>
      </c>
      <c r="F24" s="73"/>
      <c r="G24" s="73"/>
      <c r="H24" s="73"/>
    </row>
    <row r="25" spans="1:8" ht="18.75" x14ac:dyDescent="0.3">
      <c r="A25" s="80">
        <v>14</v>
      </c>
      <c r="B25" s="81" t="s">
        <v>589</v>
      </c>
      <c r="C25" s="176">
        <v>7319.09</v>
      </c>
      <c r="D25" s="176">
        <v>5918.1229999999996</v>
      </c>
      <c r="E25" s="177">
        <v>0.80858726972888706</v>
      </c>
      <c r="F25" s="73"/>
      <c r="G25" s="73"/>
      <c r="H25" s="73"/>
    </row>
    <row r="26" spans="1:8" ht="18.75" x14ac:dyDescent="0.3">
      <c r="A26" s="80">
        <v>15</v>
      </c>
      <c r="B26" s="81" t="s">
        <v>590</v>
      </c>
      <c r="C26" s="176">
        <v>8035.49</v>
      </c>
      <c r="D26" s="176">
        <v>6356.174</v>
      </c>
      <c r="E26" s="177">
        <v>0.79101262026335672</v>
      </c>
      <c r="F26" s="73"/>
      <c r="G26" s="73"/>
      <c r="H26" s="73"/>
    </row>
    <row r="27" spans="1:8" ht="18.75" x14ac:dyDescent="0.3">
      <c r="A27" s="80">
        <v>16</v>
      </c>
      <c r="B27" s="81" t="s">
        <v>591</v>
      </c>
      <c r="C27" s="176">
        <v>4710.7700000000004</v>
      </c>
      <c r="D27" s="176">
        <v>3791.703</v>
      </c>
      <c r="E27" s="177">
        <v>0.80490089730553604</v>
      </c>
      <c r="F27" s="73"/>
      <c r="G27" s="73"/>
      <c r="H27" s="73"/>
    </row>
    <row r="28" spans="1:8" ht="18.75" x14ac:dyDescent="0.3">
      <c r="A28" s="80">
        <v>17</v>
      </c>
      <c r="B28" s="81" t="s">
        <v>592</v>
      </c>
      <c r="C28" s="176">
        <v>7552.84</v>
      </c>
      <c r="D28" s="176">
        <v>6151.06</v>
      </c>
      <c r="E28" s="177">
        <v>0.81440358858389694</v>
      </c>
    </row>
    <row r="29" spans="1:8" ht="19.5" customHeight="1" x14ac:dyDescent="0.3">
      <c r="A29" s="80">
        <v>18</v>
      </c>
      <c r="B29" s="81" t="s">
        <v>593</v>
      </c>
      <c r="C29" s="176">
        <v>8090.54</v>
      </c>
      <c r="D29" s="176">
        <v>7533.4660000000003</v>
      </c>
      <c r="E29" s="177">
        <v>0.93114501627827062</v>
      </c>
    </row>
    <row r="30" spans="1:8" ht="18.75" x14ac:dyDescent="0.3">
      <c r="A30" s="212" t="s">
        <v>547</v>
      </c>
      <c r="B30" s="213"/>
      <c r="C30" s="178">
        <v>141005</v>
      </c>
      <c r="D30" s="178">
        <v>113945.913</v>
      </c>
      <c r="E30" s="179">
        <v>0.80809838658203614</v>
      </c>
    </row>
    <row r="31" spans="1:8" x14ac:dyDescent="0.25">
      <c r="A31" s="82"/>
      <c r="B31" s="82"/>
      <c r="C31" s="75"/>
    </row>
    <row r="32" spans="1:8" x14ac:dyDescent="0.25">
      <c r="A32" s="82"/>
      <c r="B32" s="82"/>
      <c r="C32" s="75"/>
    </row>
    <row r="33" spans="1:7" x14ac:dyDescent="0.25">
      <c r="A33" s="82"/>
      <c r="B33" s="82"/>
      <c r="C33" s="75"/>
    </row>
    <row r="34" spans="1:7" s="84" customFormat="1" ht="15.75" x14ac:dyDescent="0.25">
      <c r="A34" s="63" t="s">
        <v>548</v>
      </c>
      <c r="B34" s="63"/>
      <c r="C34" s="124"/>
      <c r="D34" s="197" t="s">
        <v>549</v>
      </c>
      <c r="E34" s="197"/>
      <c r="F34" s="63"/>
      <c r="G34" s="63"/>
    </row>
  </sheetData>
  <mergeCells count="5">
    <mergeCell ref="C3:F3"/>
    <mergeCell ref="C4:F4"/>
    <mergeCell ref="A8:E8"/>
    <mergeCell ref="A30:B30"/>
    <mergeCell ref="D34:E34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6"/>
  <sheetViews>
    <sheetView workbookViewId="0">
      <selection activeCell="I22" sqref="I22"/>
    </sheetView>
  </sheetViews>
  <sheetFormatPr defaultRowHeight="15" x14ac:dyDescent="0.25"/>
  <cols>
    <col min="1" max="1" width="11" style="70" customWidth="1"/>
    <col min="2" max="2" width="36.42578125" style="70" customWidth="1"/>
    <col min="3" max="3" width="18.5703125" style="70" customWidth="1"/>
    <col min="4" max="5" width="18.5703125" style="83" customWidth="1"/>
    <col min="6" max="256" width="9.7109375" style="70"/>
    <col min="257" max="257" width="11" style="70" customWidth="1"/>
    <col min="258" max="258" width="36.42578125" style="70" customWidth="1"/>
    <col min="259" max="259" width="18.42578125" style="70" customWidth="1"/>
    <col min="260" max="260" width="18" style="70" customWidth="1"/>
    <col min="261" max="261" width="16.5703125" style="70" customWidth="1"/>
    <col min="262" max="512" width="9.7109375" style="70"/>
    <col min="513" max="513" width="11" style="70" customWidth="1"/>
    <col min="514" max="514" width="36.42578125" style="70" customWidth="1"/>
    <col min="515" max="515" width="18.42578125" style="70" customWidth="1"/>
    <col min="516" max="516" width="18" style="70" customWidth="1"/>
    <col min="517" max="517" width="16.5703125" style="70" customWidth="1"/>
    <col min="518" max="768" width="9.7109375" style="70"/>
    <col min="769" max="769" width="11" style="70" customWidth="1"/>
    <col min="770" max="770" width="36.42578125" style="70" customWidth="1"/>
    <col min="771" max="771" width="18.42578125" style="70" customWidth="1"/>
    <col min="772" max="772" width="18" style="70" customWidth="1"/>
    <col min="773" max="773" width="16.5703125" style="70" customWidth="1"/>
    <col min="774" max="1024" width="9.140625" style="70"/>
    <col min="1025" max="1025" width="11" style="70" customWidth="1"/>
    <col min="1026" max="1026" width="36.42578125" style="70" customWidth="1"/>
    <col min="1027" max="1027" width="18.42578125" style="70" customWidth="1"/>
    <col min="1028" max="1028" width="18" style="70" customWidth="1"/>
    <col min="1029" max="1029" width="16.5703125" style="70" customWidth="1"/>
    <col min="1030" max="1280" width="9.7109375" style="70"/>
    <col min="1281" max="1281" width="11" style="70" customWidth="1"/>
    <col min="1282" max="1282" width="36.42578125" style="70" customWidth="1"/>
    <col min="1283" max="1283" width="18.42578125" style="70" customWidth="1"/>
    <col min="1284" max="1284" width="18" style="70" customWidth="1"/>
    <col min="1285" max="1285" width="16.5703125" style="70" customWidth="1"/>
    <col min="1286" max="1536" width="9.7109375" style="70"/>
    <col min="1537" max="1537" width="11" style="70" customWidth="1"/>
    <col min="1538" max="1538" width="36.42578125" style="70" customWidth="1"/>
    <col min="1539" max="1539" width="18.42578125" style="70" customWidth="1"/>
    <col min="1540" max="1540" width="18" style="70" customWidth="1"/>
    <col min="1541" max="1541" width="16.5703125" style="70" customWidth="1"/>
    <col min="1542" max="1792" width="9.7109375" style="70"/>
    <col min="1793" max="1793" width="11" style="70" customWidth="1"/>
    <col min="1794" max="1794" width="36.42578125" style="70" customWidth="1"/>
    <col min="1795" max="1795" width="18.42578125" style="70" customWidth="1"/>
    <col min="1796" max="1796" width="18" style="70" customWidth="1"/>
    <col min="1797" max="1797" width="16.5703125" style="70" customWidth="1"/>
    <col min="1798" max="2048" width="9.140625" style="70"/>
    <col min="2049" max="2049" width="11" style="70" customWidth="1"/>
    <col min="2050" max="2050" width="36.42578125" style="70" customWidth="1"/>
    <col min="2051" max="2051" width="18.42578125" style="70" customWidth="1"/>
    <col min="2052" max="2052" width="18" style="70" customWidth="1"/>
    <col min="2053" max="2053" width="16.5703125" style="70" customWidth="1"/>
    <col min="2054" max="2304" width="9.7109375" style="70"/>
    <col min="2305" max="2305" width="11" style="70" customWidth="1"/>
    <col min="2306" max="2306" width="36.42578125" style="70" customWidth="1"/>
    <col min="2307" max="2307" width="18.42578125" style="70" customWidth="1"/>
    <col min="2308" max="2308" width="18" style="70" customWidth="1"/>
    <col min="2309" max="2309" width="16.5703125" style="70" customWidth="1"/>
    <col min="2310" max="2560" width="9.7109375" style="70"/>
    <col min="2561" max="2561" width="11" style="70" customWidth="1"/>
    <col min="2562" max="2562" width="36.42578125" style="70" customWidth="1"/>
    <col min="2563" max="2563" width="18.42578125" style="70" customWidth="1"/>
    <col min="2564" max="2564" width="18" style="70" customWidth="1"/>
    <col min="2565" max="2565" width="16.5703125" style="70" customWidth="1"/>
    <col min="2566" max="2816" width="9.7109375" style="70"/>
    <col min="2817" max="2817" width="11" style="70" customWidth="1"/>
    <col min="2818" max="2818" width="36.42578125" style="70" customWidth="1"/>
    <col min="2819" max="2819" width="18.42578125" style="70" customWidth="1"/>
    <col min="2820" max="2820" width="18" style="70" customWidth="1"/>
    <col min="2821" max="2821" width="16.5703125" style="70" customWidth="1"/>
    <col min="2822" max="3072" width="9.140625" style="70"/>
    <col min="3073" max="3073" width="11" style="70" customWidth="1"/>
    <col min="3074" max="3074" width="36.42578125" style="70" customWidth="1"/>
    <col min="3075" max="3075" width="18.42578125" style="70" customWidth="1"/>
    <col min="3076" max="3076" width="18" style="70" customWidth="1"/>
    <col min="3077" max="3077" width="16.5703125" style="70" customWidth="1"/>
    <col min="3078" max="3328" width="9.7109375" style="70"/>
    <col min="3329" max="3329" width="11" style="70" customWidth="1"/>
    <col min="3330" max="3330" width="36.42578125" style="70" customWidth="1"/>
    <col min="3331" max="3331" width="18.42578125" style="70" customWidth="1"/>
    <col min="3332" max="3332" width="18" style="70" customWidth="1"/>
    <col min="3333" max="3333" width="16.5703125" style="70" customWidth="1"/>
    <col min="3334" max="3584" width="9.7109375" style="70"/>
    <col min="3585" max="3585" width="11" style="70" customWidth="1"/>
    <col min="3586" max="3586" width="36.42578125" style="70" customWidth="1"/>
    <col min="3587" max="3587" width="18.42578125" style="70" customWidth="1"/>
    <col min="3588" max="3588" width="18" style="70" customWidth="1"/>
    <col min="3589" max="3589" width="16.5703125" style="70" customWidth="1"/>
    <col min="3590" max="3840" width="9.7109375" style="70"/>
    <col min="3841" max="3841" width="11" style="70" customWidth="1"/>
    <col min="3842" max="3842" width="36.42578125" style="70" customWidth="1"/>
    <col min="3843" max="3843" width="18.42578125" style="70" customWidth="1"/>
    <col min="3844" max="3844" width="18" style="70" customWidth="1"/>
    <col min="3845" max="3845" width="16.5703125" style="70" customWidth="1"/>
    <col min="3846" max="4096" width="9.140625" style="70"/>
    <col min="4097" max="4097" width="11" style="70" customWidth="1"/>
    <col min="4098" max="4098" width="36.42578125" style="70" customWidth="1"/>
    <col min="4099" max="4099" width="18.42578125" style="70" customWidth="1"/>
    <col min="4100" max="4100" width="18" style="70" customWidth="1"/>
    <col min="4101" max="4101" width="16.5703125" style="70" customWidth="1"/>
    <col min="4102" max="4352" width="9.7109375" style="70"/>
    <col min="4353" max="4353" width="11" style="70" customWidth="1"/>
    <col min="4354" max="4354" width="36.42578125" style="70" customWidth="1"/>
    <col min="4355" max="4355" width="18.42578125" style="70" customWidth="1"/>
    <col min="4356" max="4356" width="18" style="70" customWidth="1"/>
    <col min="4357" max="4357" width="16.5703125" style="70" customWidth="1"/>
    <col min="4358" max="4608" width="9.7109375" style="70"/>
    <col min="4609" max="4609" width="11" style="70" customWidth="1"/>
    <col min="4610" max="4610" width="36.42578125" style="70" customWidth="1"/>
    <col min="4611" max="4611" width="18.42578125" style="70" customWidth="1"/>
    <col min="4612" max="4612" width="18" style="70" customWidth="1"/>
    <col min="4613" max="4613" width="16.5703125" style="70" customWidth="1"/>
    <col min="4614" max="4864" width="9.7109375" style="70"/>
    <col min="4865" max="4865" width="11" style="70" customWidth="1"/>
    <col min="4866" max="4866" width="36.42578125" style="70" customWidth="1"/>
    <col min="4867" max="4867" width="18.42578125" style="70" customWidth="1"/>
    <col min="4868" max="4868" width="18" style="70" customWidth="1"/>
    <col min="4869" max="4869" width="16.5703125" style="70" customWidth="1"/>
    <col min="4870" max="5120" width="9.140625" style="70"/>
    <col min="5121" max="5121" width="11" style="70" customWidth="1"/>
    <col min="5122" max="5122" width="36.42578125" style="70" customWidth="1"/>
    <col min="5123" max="5123" width="18.42578125" style="70" customWidth="1"/>
    <col min="5124" max="5124" width="18" style="70" customWidth="1"/>
    <col min="5125" max="5125" width="16.5703125" style="70" customWidth="1"/>
    <col min="5126" max="5376" width="9.7109375" style="70"/>
    <col min="5377" max="5377" width="11" style="70" customWidth="1"/>
    <col min="5378" max="5378" width="36.42578125" style="70" customWidth="1"/>
    <col min="5379" max="5379" width="18.42578125" style="70" customWidth="1"/>
    <col min="5380" max="5380" width="18" style="70" customWidth="1"/>
    <col min="5381" max="5381" width="16.5703125" style="70" customWidth="1"/>
    <col min="5382" max="5632" width="9.7109375" style="70"/>
    <col min="5633" max="5633" width="11" style="70" customWidth="1"/>
    <col min="5634" max="5634" width="36.42578125" style="70" customWidth="1"/>
    <col min="5635" max="5635" width="18.42578125" style="70" customWidth="1"/>
    <col min="5636" max="5636" width="18" style="70" customWidth="1"/>
    <col min="5637" max="5637" width="16.5703125" style="70" customWidth="1"/>
    <col min="5638" max="5888" width="9.7109375" style="70"/>
    <col min="5889" max="5889" width="11" style="70" customWidth="1"/>
    <col min="5890" max="5890" width="36.42578125" style="70" customWidth="1"/>
    <col min="5891" max="5891" width="18.42578125" style="70" customWidth="1"/>
    <col min="5892" max="5892" width="18" style="70" customWidth="1"/>
    <col min="5893" max="5893" width="16.5703125" style="70" customWidth="1"/>
    <col min="5894" max="6144" width="9.140625" style="70"/>
    <col min="6145" max="6145" width="11" style="70" customWidth="1"/>
    <col min="6146" max="6146" width="36.42578125" style="70" customWidth="1"/>
    <col min="6147" max="6147" width="18.42578125" style="70" customWidth="1"/>
    <col min="6148" max="6148" width="18" style="70" customWidth="1"/>
    <col min="6149" max="6149" width="16.5703125" style="70" customWidth="1"/>
    <col min="6150" max="6400" width="9.7109375" style="70"/>
    <col min="6401" max="6401" width="11" style="70" customWidth="1"/>
    <col min="6402" max="6402" width="36.42578125" style="70" customWidth="1"/>
    <col min="6403" max="6403" width="18.42578125" style="70" customWidth="1"/>
    <col min="6404" max="6404" width="18" style="70" customWidth="1"/>
    <col min="6405" max="6405" width="16.5703125" style="70" customWidth="1"/>
    <col min="6406" max="6656" width="9.7109375" style="70"/>
    <col min="6657" max="6657" width="11" style="70" customWidth="1"/>
    <col min="6658" max="6658" width="36.42578125" style="70" customWidth="1"/>
    <col min="6659" max="6659" width="18.42578125" style="70" customWidth="1"/>
    <col min="6660" max="6660" width="18" style="70" customWidth="1"/>
    <col min="6661" max="6661" width="16.5703125" style="70" customWidth="1"/>
    <col min="6662" max="6912" width="9.7109375" style="70"/>
    <col min="6913" max="6913" width="11" style="70" customWidth="1"/>
    <col min="6914" max="6914" width="36.42578125" style="70" customWidth="1"/>
    <col min="6915" max="6915" width="18.42578125" style="70" customWidth="1"/>
    <col min="6916" max="6916" width="18" style="70" customWidth="1"/>
    <col min="6917" max="6917" width="16.5703125" style="70" customWidth="1"/>
    <col min="6918" max="7168" width="9.140625" style="70"/>
    <col min="7169" max="7169" width="11" style="70" customWidth="1"/>
    <col min="7170" max="7170" width="36.42578125" style="70" customWidth="1"/>
    <col min="7171" max="7171" width="18.42578125" style="70" customWidth="1"/>
    <col min="7172" max="7172" width="18" style="70" customWidth="1"/>
    <col min="7173" max="7173" width="16.5703125" style="70" customWidth="1"/>
    <col min="7174" max="7424" width="9.7109375" style="70"/>
    <col min="7425" max="7425" width="11" style="70" customWidth="1"/>
    <col min="7426" max="7426" width="36.42578125" style="70" customWidth="1"/>
    <col min="7427" max="7427" width="18.42578125" style="70" customWidth="1"/>
    <col min="7428" max="7428" width="18" style="70" customWidth="1"/>
    <col min="7429" max="7429" width="16.5703125" style="70" customWidth="1"/>
    <col min="7430" max="7680" width="9.7109375" style="70"/>
    <col min="7681" max="7681" width="11" style="70" customWidth="1"/>
    <col min="7682" max="7682" width="36.42578125" style="70" customWidth="1"/>
    <col min="7683" max="7683" width="18.42578125" style="70" customWidth="1"/>
    <col min="7684" max="7684" width="18" style="70" customWidth="1"/>
    <col min="7685" max="7685" width="16.5703125" style="70" customWidth="1"/>
    <col min="7686" max="7936" width="9.7109375" style="70"/>
    <col min="7937" max="7937" width="11" style="70" customWidth="1"/>
    <col min="7938" max="7938" width="36.42578125" style="70" customWidth="1"/>
    <col min="7939" max="7939" width="18.42578125" style="70" customWidth="1"/>
    <col min="7940" max="7940" width="18" style="70" customWidth="1"/>
    <col min="7941" max="7941" width="16.5703125" style="70" customWidth="1"/>
    <col min="7942" max="8192" width="9.140625" style="70"/>
    <col min="8193" max="8193" width="11" style="70" customWidth="1"/>
    <col min="8194" max="8194" width="36.42578125" style="70" customWidth="1"/>
    <col min="8195" max="8195" width="18.42578125" style="70" customWidth="1"/>
    <col min="8196" max="8196" width="18" style="70" customWidth="1"/>
    <col min="8197" max="8197" width="16.5703125" style="70" customWidth="1"/>
    <col min="8198" max="8448" width="9.7109375" style="70"/>
    <col min="8449" max="8449" width="11" style="70" customWidth="1"/>
    <col min="8450" max="8450" width="36.42578125" style="70" customWidth="1"/>
    <col min="8451" max="8451" width="18.42578125" style="70" customWidth="1"/>
    <col min="8452" max="8452" width="18" style="70" customWidth="1"/>
    <col min="8453" max="8453" width="16.5703125" style="70" customWidth="1"/>
    <col min="8454" max="8704" width="9.7109375" style="70"/>
    <col min="8705" max="8705" width="11" style="70" customWidth="1"/>
    <col min="8706" max="8706" width="36.42578125" style="70" customWidth="1"/>
    <col min="8707" max="8707" width="18.42578125" style="70" customWidth="1"/>
    <col min="8708" max="8708" width="18" style="70" customWidth="1"/>
    <col min="8709" max="8709" width="16.5703125" style="70" customWidth="1"/>
    <col min="8710" max="8960" width="9.7109375" style="70"/>
    <col min="8961" max="8961" width="11" style="70" customWidth="1"/>
    <col min="8962" max="8962" width="36.42578125" style="70" customWidth="1"/>
    <col min="8963" max="8963" width="18.42578125" style="70" customWidth="1"/>
    <col min="8964" max="8964" width="18" style="70" customWidth="1"/>
    <col min="8965" max="8965" width="16.5703125" style="70" customWidth="1"/>
    <col min="8966" max="9216" width="9.140625" style="70"/>
    <col min="9217" max="9217" width="11" style="70" customWidth="1"/>
    <col min="9218" max="9218" width="36.42578125" style="70" customWidth="1"/>
    <col min="9219" max="9219" width="18.42578125" style="70" customWidth="1"/>
    <col min="9220" max="9220" width="18" style="70" customWidth="1"/>
    <col min="9221" max="9221" width="16.5703125" style="70" customWidth="1"/>
    <col min="9222" max="9472" width="9.7109375" style="70"/>
    <col min="9473" max="9473" width="11" style="70" customWidth="1"/>
    <col min="9474" max="9474" width="36.42578125" style="70" customWidth="1"/>
    <col min="9475" max="9475" width="18.42578125" style="70" customWidth="1"/>
    <col min="9476" max="9476" width="18" style="70" customWidth="1"/>
    <col min="9477" max="9477" width="16.5703125" style="70" customWidth="1"/>
    <col min="9478" max="9728" width="9.7109375" style="70"/>
    <col min="9729" max="9729" width="11" style="70" customWidth="1"/>
    <col min="9730" max="9730" width="36.42578125" style="70" customWidth="1"/>
    <col min="9731" max="9731" width="18.42578125" style="70" customWidth="1"/>
    <col min="9732" max="9732" width="18" style="70" customWidth="1"/>
    <col min="9733" max="9733" width="16.5703125" style="70" customWidth="1"/>
    <col min="9734" max="9984" width="9.7109375" style="70"/>
    <col min="9985" max="9985" width="11" style="70" customWidth="1"/>
    <col min="9986" max="9986" width="36.42578125" style="70" customWidth="1"/>
    <col min="9987" max="9987" width="18.42578125" style="70" customWidth="1"/>
    <col min="9988" max="9988" width="18" style="70" customWidth="1"/>
    <col min="9989" max="9989" width="16.5703125" style="70" customWidth="1"/>
    <col min="9990" max="10240" width="9.140625" style="70"/>
    <col min="10241" max="10241" width="11" style="70" customWidth="1"/>
    <col min="10242" max="10242" width="36.42578125" style="70" customWidth="1"/>
    <col min="10243" max="10243" width="18.42578125" style="70" customWidth="1"/>
    <col min="10244" max="10244" width="18" style="70" customWidth="1"/>
    <col min="10245" max="10245" width="16.5703125" style="70" customWidth="1"/>
    <col min="10246" max="10496" width="9.7109375" style="70"/>
    <col min="10497" max="10497" width="11" style="70" customWidth="1"/>
    <col min="10498" max="10498" width="36.42578125" style="70" customWidth="1"/>
    <col min="10499" max="10499" width="18.42578125" style="70" customWidth="1"/>
    <col min="10500" max="10500" width="18" style="70" customWidth="1"/>
    <col min="10501" max="10501" width="16.5703125" style="70" customWidth="1"/>
    <col min="10502" max="10752" width="9.7109375" style="70"/>
    <col min="10753" max="10753" width="11" style="70" customWidth="1"/>
    <col min="10754" max="10754" width="36.42578125" style="70" customWidth="1"/>
    <col min="10755" max="10755" width="18.42578125" style="70" customWidth="1"/>
    <col min="10756" max="10756" width="18" style="70" customWidth="1"/>
    <col min="10757" max="10757" width="16.5703125" style="70" customWidth="1"/>
    <col min="10758" max="11008" width="9.7109375" style="70"/>
    <col min="11009" max="11009" width="11" style="70" customWidth="1"/>
    <col min="11010" max="11010" width="36.42578125" style="70" customWidth="1"/>
    <col min="11011" max="11011" width="18.42578125" style="70" customWidth="1"/>
    <col min="11012" max="11012" width="18" style="70" customWidth="1"/>
    <col min="11013" max="11013" width="16.5703125" style="70" customWidth="1"/>
    <col min="11014" max="11264" width="9.140625" style="70"/>
    <col min="11265" max="11265" width="11" style="70" customWidth="1"/>
    <col min="11266" max="11266" width="36.42578125" style="70" customWidth="1"/>
    <col min="11267" max="11267" width="18.42578125" style="70" customWidth="1"/>
    <col min="11268" max="11268" width="18" style="70" customWidth="1"/>
    <col min="11269" max="11269" width="16.5703125" style="70" customWidth="1"/>
    <col min="11270" max="11520" width="9.7109375" style="70"/>
    <col min="11521" max="11521" width="11" style="70" customWidth="1"/>
    <col min="11522" max="11522" width="36.42578125" style="70" customWidth="1"/>
    <col min="11523" max="11523" width="18.42578125" style="70" customWidth="1"/>
    <col min="11524" max="11524" width="18" style="70" customWidth="1"/>
    <col min="11525" max="11525" width="16.5703125" style="70" customWidth="1"/>
    <col min="11526" max="11776" width="9.7109375" style="70"/>
    <col min="11777" max="11777" width="11" style="70" customWidth="1"/>
    <col min="11778" max="11778" width="36.42578125" style="70" customWidth="1"/>
    <col min="11779" max="11779" width="18.42578125" style="70" customWidth="1"/>
    <col min="11780" max="11780" width="18" style="70" customWidth="1"/>
    <col min="11781" max="11781" width="16.5703125" style="70" customWidth="1"/>
    <col min="11782" max="12032" width="9.7109375" style="70"/>
    <col min="12033" max="12033" width="11" style="70" customWidth="1"/>
    <col min="12034" max="12034" width="36.42578125" style="70" customWidth="1"/>
    <col min="12035" max="12035" width="18.42578125" style="70" customWidth="1"/>
    <col min="12036" max="12036" width="18" style="70" customWidth="1"/>
    <col min="12037" max="12037" width="16.5703125" style="70" customWidth="1"/>
    <col min="12038" max="12288" width="9.140625" style="70"/>
    <col min="12289" max="12289" width="11" style="70" customWidth="1"/>
    <col min="12290" max="12290" width="36.42578125" style="70" customWidth="1"/>
    <col min="12291" max="12291" width="18.42578125" style="70" customWidth="1"/>
    <col min="12292" max="12292" width="18" style="70" customWidth="1"/>
    <col min="12293" max="12293" width="16.5703125" style="70" customWidth="1"/>
    <col min="12294" max="12544" width="9.7109375" style="70"/>
    <col min="12545" max="12545" width="11" style="70" customWidth="1"/>
    <col min="12546" max="12546" width="36.42578125" style="70" customWidth="1"/>
    <col min="12547" max="12547" width="18.42578125" style="70" customWidth="1"/>
    <col min="12548" max="12548" width="18" style="70" customWidth="1"/>
    <col min="12549" max="12549" width="16.5703125" style="70" customWidth="1"/>
    <col min="12550" max="12800" width="9.7109375" style="70"/>
    <col min="12801" max="12801" width="11" style="70" customWidth="1"/>
    <col min="12802" max="12802" width="36.42578125" style="70" customWidth="1"/>
    <col min="12803" max="12803" width="18.42578125" style="70" customWidth="1"/>
    <col min="12804" max="12804" width="18" style="70" customWidth="1"/>
    <col min="12805" max="12805" width="16.5703125" style="70" customWidth="1"/>
    <col min="12806" max="13056" width="9.7109375" style="70"/>
    <col min="13057" max="13057" width="11" style="70" customWidth="1"/>
    <col min="13058" max="13058" width="36.42578125" style="70" customWidth="1"/>
    <col min="13059" max="13059" width="18.42578125" style="70" customWidth="1"/>
    <col min="13060" max="13060" width="18" style="70" customWidth="1"/>
    <col min="13061" max="13061" width="16.5703125" style="70" customWidth="1"/>
    <col min="13062" max="13312" width="9.140625" style="70"/>
    <col min="13313" max="13313" width="11" style="70" customWidth="1"/>
    <col min="13314" max="13314" width="36.42578125" style="70" customWidth="1"/>
    <col min="13315" max="13315" width="18.42578125" style="70" customWidth="1"/>
    <col min="13316" max="13316" width="18" style="70" customWidth="1"/>
    <col min="13317" max="13317" width="16.5703125" style="70" customWidth="1"/>
    <col min="13318" max="13568" width="9.7109375" style="70"/>
    <col min="13569" max="13569" width="11" style="70" customWidth="1"/>
    <col min="13570" max="13570" width="36.42578125" style="70" customWidth="1"/>
    <col min="13571" max="13571" width="18.42578125" style="70" customWidth="1"/>
    <col min="13572" max="13572" width="18" style="70" customWidth="1"/>
    <col min="13573" max="13573" width="16.5703125" style="70" customWidth="1"/>
    <col min="13574" max="13824" width="9.7109375" style="70"/>
    <col min="13825" max="13825" width="11" style="70" customWidth="1"/>
    <col min="13826" max="13826" width="36.42578125" style="70" customWidth="1"/>
    <col min="13827" max="13827" width="18.42578125" style="70" customWidth="1"/>
    <col min="13828" max="13828" width="18" style="70" customWidth="1"/>
    <col min="13829" max="13829" width="16.5703125" style="70" customWidth="1"/>
    <col min="13830" max="14080" width="9.7109375" style="70"/>
    <col min="14081" max="14081" width="11" style="70" customWidth="1"/>
    <col min="14082" max="14082" width="36.42578125" style="70" customWidth="1"/>
    <col min="14083" max="14083" width="18.42578125" style="70" customWidth="1"/>
    <col min="14084" max="14084" width="18" style="70" customWidth="1"/>
    <col min="14085" max="14085" width="16.5703125" style="70" customWidth="1"/>
    <col min="14086" max="14336" width="9.140625" style="70"/>
    <col min="14337" max="14337" width="11" style="70" customWidth="1"/>
    <col min="14338" max="14338" width="36.42578125" style="70" customWidth="1"/>
    <col min="14339" max="14339" width="18.42578125" style="70" customWidth="1"/>
    <col min="14340" max="14340" width="18" style="70" customWidth="1"/>
    <col min="14341" max="14341" width="16.5703125" style="70" customWidth="1"/>
    <col min="14342" max="14592" width="9.7109375" style="70"/>
    <col min="14593" max="14593" width="11" style="70" customWidth="1"/>
    <col min="14594" max="14594" width="36.42578125" style="70" customWidth="1"/>
    <col min="14595" max="14595" width="18.42578125" style="70" customWidth="1"/>
    <col min="14596" max="14596" width="18" style="70" customWidth="1"/>
    <col min="14597" max="14597" width="16.5703125" style="70" customWidth="1"/>
    <col min="14598" max="14848" width="9.7109375" style="70"/>
    <col min="14849" max="14849" width="11" style="70" customWidth="1"/>
    <col min="14850" max="14850" width="36.42578125" style="70" customWidth="1"/>
    <col min="14851" max="14851" width="18.42578125" style="70" customWidth="1"/>
    <col min="14852" max="14852" width="18" style="70" customWidth="1"/>
    <col min="14853" max="14853" width="16.5703125" style="70" customWidth="1"/>
    <col min="14854" max="15104" width="9.7109375" style="70"/>
    <col min="15105" max="15105" width="11" style="70" customWidth="1"/>
    <col min="15106" max="15106" width="36.42578125" style="70" customWidth="1"/>
    <col min="15107" max="15107" width="18.42578125" style="70" customWidth="1"/>
    <col min="15108" max="15108" width="18" style="70" customWidth="1"/>
    <col min="15109" max="15109" width="16.5703125" style="70" customWidth="1"/>
    <col min="15110" max="15360" width="9.140625" style="70"/>
    <col min="15361" max="15361" width="11" style="70" customWidth="1"/>
    <col min="15362" max="15362" width="36.42578125" style="70" customWidth="1"/>
    <col min="15363" max="15363" width="18.42578125" style="70" customWidth="1"/>
    <col min="15364" max="15364" width="18" style="70" customWidth="1"/>
    <col min="15365" max="15365" width="16.5703125" style="70" customWidth="1"/>
    <col min="15366" max="15616" width="9.7109375" style="70"/>
    <col min="15617" max="15617" width="11" style="70" customWidth="1"/>
    <col min="15618" max="15618" width="36.42578125" style="70" customWidth="1"/>
    <col min="15619" max="15619" width="18.42578125" style="70" customWidth="1"/>
    <col min="15620" max="15620" width="18" style="70" customWidth="1"/>
    <col min="15621" max="15621" width="16.5703125" style="70" customWidth="1"/>
    <col min="15622" max="15872" width="9.7109375" style="70"/>
    <col min="15873" max="15873" width="11" style="70" customWidth="1"/>
    <col min="15874" max="15874" width="36.42578125" style="70" customWidth="1"/>
    <col min="15875" max="15875" width="18.42578125" style="70" customWidth="1"/>
    <col min="15876" max="15876" width="18" style="70" customWidth="1"/>
    <col min="15877" max="15877" width="16.5703125" style="70" customWidth="1"/>
    <col min="15878" max="16128" width="9.7109375" style="70"/>
    <col min="16129" max="16129" width="11" style="70" customWidth="1"/>
    <col min="16130" max="16130" width="36.42578125" style="70" customWidth="1"/>
    <col min="16131" max="16131" width="18.42578125" style="70" customWidth="1"/>
    <col min="16132" max="16132" width="18" style="70" customWidth="1"/>
    <col min="16133" max="16133" width="16.5703125" style="70" customWidth="1"/>
    <col min="16134" max="16384" width="9.140625" style="70"/>
  </cols>
  <sheetData>
    <row r="1" spans="1:8" x14ac:dyDescent="0.25">
      <c r="C1" s="71"/>
      <c r="D1" s="72"/>
      <c r="E1" s="72"/>
      <c r="F1" s="72"/>
    </row>
    <row r="2" spans="1:8" x14ac:dyDescent="0.25">
      <c r="C2" s="71"/>
      <c r="D2" s="72"/>
      <c r="E2" s="72"/>
      <c r="F2" s="72"/>
    </row>
    <row r="3" spans="1:8" ht="28.9" customHeight="1" x14ac:dyDescent="0.25">
      <c r="C3" s="209"/>
      <c r="D3" s="209"/>
      <c r="E3" s="209"/>
      <c r="F3" s="85"/>
    </row>
    <row r="4" spans="1:8" ht="18.600000000000001" customHeight="1" x14ac:dyDescent="0.25">
      <c r="C4" s="210"/>
      <c r="D4" s="210"/>
      <c r="E4" s="210"/>
      <c r="F4" s="210"/>
    </row>
    <row r="6" spans="1:8" ht="24.6" customHeight="1" x14ac:dyDescent="0.25"/>
    <row r="7" spans="1:8" ht="68.45" customHeight="1" x14ac:dyDescent="0.25">
      <c r="A7" s="211" t="s">
        <v>634</v>
      </c>
      <c r="B7" s="211"/>
      <c r="C7" s="211"/>
      <c r="D7" s="211"/>
      <c r="E7" s="211"/>
      <c r="F7" s="73"/>
      <c r="G7" s="73"/>
      <c r="H7" s="73"/>
    </row>
    <row r="8" spans="1:8" x14ac:dyDescent="0.25">
      <c r="A8" s="73"/>
      <c r="B8" s="73"/>
      <c r="C8" s="73"/>
      <c r="D8" s="74"/>
      <c r="E8" s="74"/>
      <c r="F8" s="73"/>
      <c r="G8" s="73"/>
      <c r="H8" s="73"/>
    </row>
    <row r="9" spans="1:8" x14ac:dyDescent="0.25">
      <c r="A9" s="73"/>
      <c r="B9" s="73"/>
      <c r="D9" s="74"/>
      <c r="E9" s="75" t="s">
        <v>2</v>
      </c>
      <c r="F9" s="73"/>
      <c r="G9" s="73"/>
      <c r="H9" s="73"/>
    </row>
    <row r="10" spans="1:8" ht="34.9" customHeight="1" x14ac:dyDescent="0.25">
      <c r="A10" s="215" t="s">
        <v>573</v>
      </c>
      <c r="B10" s="216" t="s">
        <v>574</v>
      </c>
      <c r="C10" s="216" t="s">
        <v>594</v>
      </c>
      <c r="D10" s="216"/>
      <c r="E10" s="216"/>
      <c r="F10" s="73"/>
      <c r="G10" s="73"/>
      <c r="H10" s="73"/>
    </row>
    <row r="11" spans="1:8" ht="17.45" customHeight="1" x14ac:dyDescent="0.25">
      <c r="A11" s="215"/>
      <c r="B11" s="216"/>
      <c r="C11" s="128" t="s">
        <v>575</v>
      </c>
      <c r="D11" s="78" t="s">
        <v>3</v>
      </c>
      <c r="E11" s="79" t="s">
        <v>0</v>
      </c>
      <c r="F11" s="73"/>
      <c r="G11" s="73"/>
      <c r="H11" s="73"/>
    </row>
    <row r="12" spans="1:8" ht="18.75" x14ac:dyDescent="0.3">
      <c r="A12" s="80">
        <v>1</v>
      </c>
      <c r="B12" s="180" t="s">
        <v>764</v>
      </c>
      <c r="C12" s="181">
        <v>873.6</v>
      </c>
      <c r="D12" s="181">
        <v>758.8</v>
      </c>
      <c r="E12" s="182">
        <v>0.86858974358974361</v>
      </c>
      <c r="F12" s="73"/>
      <c r="G12" s="73"/>
      <c r="H12" s="73"/>
    </row>
    <row r="13" spans="1:8" ht="18.75" x14ac:dyDescent="0.3">
      <c r="A13" s="80">
        <v>2</v>
      </c>
      <c r="B13" s="180" t="s">
        <v>579</v>
      </c>
      <c r="C13" s="181">
        <v>401.4</v>
      </c>
      <c r="D13" s="181">
        <v>229.37200000000001</v>
      </c>
      <c r="E13" s="182">
        <v>0.57142999501743896</v>
      </c>
      <c r="F13" s="73"/>
      <c r="G13" s="73"/>
      <c r="H13" s="73"/>
    </row>
    <row r="14" spans="1:8" ht="18.75" x14ac:dyDescent="0.3">
      <c r="A14" s="80">
        <v>3</v>
      </c>
      <c r="B14" s="180" t="s">
        <v>580</v>
      </c>
      <c r="C14" s="181">
        <v>544.79999999999995</v>
      </c>
      <c r="D14" s="181">
        <v>389.11599999999999</v>
      </c>
      <c r="E14" s="182">
        <v>0.71423641703377383</v>
      </c>
      <c r="F14" s="73"/>
      <c r="G14" s="73"/>
      <c r="H14" s="73"/>
    </row>
    <row r="15" spans="1:8" ht="18.75" x14ac:dyDescent="0.3">
      <c r="A15" s="80">
        <v>4</v>
      </c>
      <c r="B15" s="180" t="s">
        <v>765</v>
      </c>
      <c r="C15" s="181">
        <v>778.3</v>
      </c>
      <c r="D15" s="181">
        <v>444.74400000000003</v>
      </c>
      <c r="E15" s="182">
        <v>0.57143003983039964</v>
      </c>
      <c r="F15" s="73"/>
      <c r="G15" s="73"/>
      <c r="H15" s="73"/>
    </row>
    <row r="16" spans="1:8" ht="18.75" x14ac:dyDescent="0.3">
      <c r="A16" s="80">
        <v>5</v>
      </c>
      <c r="B16" s="180" t="s">
        <v>584</v>
      </c>
      <c r="C16" s="181">
        <v>199</v>
      </c>
      <c r="D16" s="181">
        <v>113.71599999999999</v>
      </c>
      <c r="E16" s="182">
        <v>0.57143718592964821</v>
      </c>
      <c r="F16" s="73"/>
      <c r="G16" s="73"/>
      <c r="H16" s="73"/>
    </row>
    <row r="17" spans="1:8" ht="18.75" x14ac:dyDescent="0.3">
      <c r="A17" s="80">
        <v>6</v>
      </c>
      <c r="B17" s="180" t="s">
        <v>766</v>
      </c>
      <c r="C17" s="181">
        <v>147.69999999999999</v>
      </c>
      <c r="D17" s="181">
        <v>84.4</v>
      </c>
      <c r="E17" s="182">
        <v>0.5714285714285714</v>
      </c>
      <c r="F17" s="73"/>
      <c r="G17" s="73"/>
      <c r="H17" s="73"/>
    </row>
    <row r="18" spans="1:8" ht="18.75" x14ac:dyDescent="0.3">
      <c r="A18" s="80">
        <v>7</v>
      </c>
      <c r="B18" s="180" t="s">
        <v>586</v>
      </c>
      <c r="C18" s="181">
        <v>593.5</v>
      </c>
      <c r="D18" s="181">
        <v>339.14400000000001</v>
      </c>
      <c r="E18" s="182">
        <v>0.57143049705139004</v>
      </c>
      <c r="F18" s="73"/>
      <c r="G18" s="73"/>
      <c r="H18" s="73"/>
    </row>
    <row r="19" spans="1:8" ht="18.75" x14ac:dyDescent="0.3">
      <c r="A19" s="80">
        <v>8</v>
      </c>
      <c r="B19" s="180" t="s">
        <v>767</v>
      </c>
      <c r="C19" s="181">
        <v>173.1</v>
      </c>
      <c r="D19" s="181">
        <v>98.912999999999997</v>
      </c>
      <c r="E19" s="182">
        <v>0.57142114384748699</v>
      </c>
      <c r="F19" s="73"/>
      <c r="G19" s="73"/>
      <c r="H19" s="73"/>
    </row>
    <row r="20" spans="1:8" ht="18.75" x14ac:dyDescent="0.3">
      <c r="A20" s="80">
        <v>9</v>
      </c>
      <c r="B20" s="180" t="s">
        <v>591</v>
      </c>
      <c r="C20" s="181">
        <v>346.3</v>
      </c>
      <c r="D20" s="181">
        <v>197.88399999999999</v>
      </c>
      <c r="E20" s="182">
        <v>0.57142362113774181</v>
      </c>
      <c r="F20" s="73"/>
      <c r="G20" s="73"/>
      <c r="H20" s="73"/>
    </row>
    <row r="21" spans="1:8" ht="18.75" x14ac:dyDescent="0.3">
      <c r="A21" s="80">
        <v>10</v>
      </c>
      <c r="B21" s="180" t="s">
        <v>593</v>
      </c>
      <c r="C21" s="181">
        <v>2942.3</v>
      </c>
      <c r="D21" s="181">
        <v>2395.1509999999998</v>
      </c>
      <c r="E21" s="182">
        <v>0.81404037657614792</v>
      </c>
      <c r="F21" s="73"/>
      <c r="G21" s="73"/>
      <c r="H21" s="73"/>
    </row>
    <row r="22" spans="1:8" ht="18.75" x14ac:dyDescent="0.3">
      <c r="A22" s="214" t="s">
        <v>547</v>
      </c>
      <c r="B22" s="214"/>
      <c r="C22" s="183">
        <v>7000</v>
      </c>
      <c r="D22" s="183">
        <v>5051.24</v>
      </c>
      <c r="E22" s="184">
        <v>0.72160571428571429</v>
      </c>
    </row>
    <row r="23" spans="1:8" x14ac:dyDescent="0.25">
      <c r="A23" s="82"/>
      <c r="B23" s="82"/>
      <c r="C23" s="82"/>
    </row>
    <row r="24" spans="1:8" x14ac:dyDescent="0.25">
      <c r="A24" s="82"/>
      <c r="B24" s="82"/>
      <c r="C24" s="82"/>
    </row>
    <row r="25" spans="1:8" x14ac:dyDescent="0.25">
      <c r="A25" s="82"/>
      <c r="B25" s="82"/>
      <c r="C25" s="82"/>
    </row>
    <row r="26" spans="1:8" s="84" customFormat="1" ht="15.75" x14ac:dyDescent="0.25">
      <c r="A26" s="63" t="s">
        <v>548</v>
      </c>
      <c r="B26" s="63"/>
      <c r="C26" s="63"/>
      <c r="D26" s="63"/>
      <c r="E26" s="86" t="s">
        <v>549</v>
      </c>
      <c r="F26" s="64"/>
      <c r="G26" s="63"/>
    </row>
  </sheetData>
  <mergeCells count="7">
    <mergeCell ref="A22:B22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F32"/>
  <sheetViews>
    <sheetView workbookViewId="0">
      <selection activeCell="D12" sqref="D12"/>
    </sheetView>
  </sheetViews>
  <sheetFormatPr defaultColWidth="9.140625" defaultRowHeight="12.75" x14ac:dyDescent="0.2"/>
  <cols>
    <col min="1" max="1" width="59.28515625" style="105" customWidth="1"/>
    <col min="2" max="2" width="27.42578125" style="105" customWidth="1"/>
    <col min="3" max="3" width="14.5703125" style="105" customWidth="1"/>
    <col min="4" max="4" width="17.140625" style="105" customWidth="1"/>
    <col min="5" max="5" width="13" style="105" customWidth="1"/>
    <col min="6" max="6" width="1.42578125" style="105" hidden="1" customWidth="1"/>
    <col min="7" max="256" width="9.140625" style="105"/>
    <col min="257" max="257" width="59.28515625" style="105" customWidth="1"/>
    <col min="258" max="258" width="25.140625" style="105" customWidth="1"/>
    <col min="259" max="259" width="10.140625" style="105" customWidth="1"/>
    <col min="260" max="260" width="10.5703125" style="105" customWidth="1"/>
    <col min="261" max="261" width="10.85546875" style="105" customWidth="1"/>
    <col min="262" max="262" width="1.42578125" style="105" customWidth="1"/>
    <col min="263" max="512" width="9.140625" style="105"/>
    <col min="513" max="513" width="59.28515625" style="105" customWidth="1"/>
    <col min="514" max="514" width="25.140625" style="105" customWidth="1"/>
    <col min="515" max="515" width="10.140625" style="105" customWidth="1"/>
    <col min="516" max="516" width="10.5703125" style="105" customWidth="1"/>
    <col min="517" max="517" width="10.85546875" style="105" customWidth="1"/>
    <col min="518" max="518" width="1.42578125" style="105" customWidth="1"/>
    <col min="519" max="768" width="9.140625" style="105"/>
    <col min="769" max="769" width="59.28515625" style="105" customWidth="1"/>
    <col min="770" max="770" width="25.140625" style="105" customWidth="1"/>
    <col min="771" max="771" width="10.140625" style="105" customWidth="1"/>
    <col min="772" max="772" width="10.5703125" style="105" customWidth="1"/>
    <col min="773" max="773" width="10.85546875" style="105" customWidth="1"/>
    <col min="774" max="774" width="1.42578125" style="105" customWidth="1"/>
    <col min="775" max="1024" width="9.140625" style="105"/>
    <col min="1025" max="1025" width="59.28515625" style="105" customWidth="1"/>
    <col min="1026" max="1026" width="25.140625" style="105" customWidth="1"/>
    <col min="1027" max="1027" width="10.140625" style="105" customWidth="1"/>
    <col min="1028" max="1028" width="10.5703125" style="105" customWidth="1"/>
    <col min="1029" max="1029" width="10.85546875" style="105" customWidth="1"/>
    <col min="1030" max="1030" width="1.42578125" style="105" customWidth="1"/>
    <col min="1031" max="1280" width="9.140625" style="105"/>
    <col min="1281" max="1281" width="59.28515625" style="105" customWidth="1"/>
    <col min="1282" max="1282" width="25.140625" style="105" customWidth="1"/>
    <col min="1283" max="1283" width="10.140625" style="105" customWidth="1"/>
    <col min="1284" max="1284" width="10.5703125" style="105" customWidth="1"/>
    <col min="1285" max="1285" width="10.85546875" style="105" customWidth="1"/>
    <col min="1286" max="1286" width="1.42578125" style="105" customWidth="1"/>
    <col min="1287" max="1536" width="9.140625" style="105"/>
    <col min="1537" max="1537" width="59.28515625" style="105" customWidth="1"/>
    <col min="1538" max="1538" width="25.140625" style="105" customWidth="1"/>
    <col min="1539" max="1539" width="10.140625" style="105" customWidth="1"/>
    <col min="1540" max="1540" width="10.5703125" style="105" customWidth="1"/>
    <col min="1541" max="1541" width="10.85546875" style="105" customWidth="1"/>
    <col min="1542" max="1542" width="1.42578125" style="105" customWidth="1"/>
    <col min="1543" max="1792" width="9.140625" style="105"/>
    <col min="1793" max="1793" width="59.28515625" style="105" customWidth="1"/>
    <col min="1794" max="1794" width="25.140625" style="105" customWidth="1"/>
    <col min="1795" max="1795" width="10.140625" style="105" customWidth="1"/>
    <col min="1796" max="1796" width="10.5703125" style="105" customWidth="1"/>
    <col min="1797" max="1797" width="10.85546875" style="105" customWidth="1"/>
    <col min="1798" max="1798" width="1.42578125" style="105" customWidth="1"/>
    <col min="1799" max="2048" width="9.140625" style="105"/>
    <col min="2049" max="2049" width="59.28515625" style="105" customWidth="1"/>
    <col min="2050" max="2050" width="25.140625" style="105" customWidth="1"/>
    <col min="2051" max="2051" width="10.140625" style="105" customWidth="1"/>
    <col min="2052" max="2052" width="10.5703125" style="105" customWidth="1"/>
    <col min="2053" max="2053" width="10.85546875" style="105" customWidth="1"/>
    <col min="2054" max="2054" width="1.42578125" style="105" customWidth="1"/>
    <col min="2055" max="2304" width="9.140625" style="105"/>
    <col min="2305" max="2305" width="59.28515625" style="105" customWidth="1"/>
    <col min="2306" max="2306" width="25.140625" style="105" customWidth="1"/>
    <col min="2307" max="2307" width="10.140625" style="105" customWidth="1"/>
    <col min="2308" max="2308" width="10.5703125" style="105" customWidth="1"/>
    <col min="2309" max="2309" width="10.85546875" style="105" customWidth="1"/>
    <col min="2310" max="2310" width="1.42578125" style="105" customWidth="1"/>
    <col min="2311" max="2560" width="9.140625" style="105"/>
    <col min="2561" max="2561" width="59.28515625" style="105" customWidth="1"/>
    <col min="2562" max="2562" width="25.140625" style="105" customWidth="1"/>
    <col min="2563" max="2563" width="10.140625" style="105" customWidth="1"/>
    <col min="2564" max="2564" width="10.5703125" style="105" customWidth="1"/>
    <col min="2565" max="2565" width="10.85546875" style="105" customWidth="1"/>
    <col min="2566" max="2566" width="1.42578125" style="105" customWidth="1"/>
    <col min="2567" max="2816" width="9.140625" style="105"/>
    <col min="2817" max="2817" width="59.28515625" style="105" customWidth="1"/>
    <col min="2818" max="2818" width="25.140625" style="105" customWidth="1"/>
    <col min="2819" max="2819" width="10.140625" style="105" customWidth="1"/>
    <col min="2820" max="2820" width="10.5703125" style="105" customWidth="1"/>
    <col min="2821" max="2821" width="10.85546875" style="105" customWidth="1"/>
    <col min="2822" max="2822" width="1.42578125" style="105" customWidth="1"/>
    <col min="2823" max="3072" width="9.140625" style="105"/>
    <col min="3073" max="3073" width="59.28515625" style="105" customWidth="1"/>
    <col min="3074" max="3074" width="25.140625" style="105" customWidth="1"/>
    <col min="3075" max="3075" width="10.140625" style="105" customWidth="1"/>
    <col min="3076" max="3076" width="10.5703125" style="105" customWidth="1"/>
    <col min="3077" max="3077" width="10.85546875" style="105" customWidth="1"/>
    <col min="3078" max="3078" width="1.42578125" style="105" customWidth="1"/>
    <col min="3079" max="3328" width="9.140625" style="105"/>
    <col min="3329" max="3329" width="59.28515625" style="105" customWidth="1"/>
    <col min="3330" max="3330" width="25.140625" style="105" customWidth="1"/>
    <col min="3331" max="3331" width="10.140625" style="105" customWidth="1"/>
    <col min="3332" max="3332" width="10.5703125" style="105" customWidth="1"/>
    <col min="3333" max="3333" width="10.85546875" style="105" customWidth="1"/>
    <col min="3334" max="3334" width="1.42578125" style="105" customWidth="1"/>
    <col min="3335" max="3584" width="9.140625" style="105"/>
    <col min="3585" max="3585" width="59.28515625" style="105" customWidth="1"/>
    <col min="3586" max="3586" width="25.140625" style="105" customWidth="1"/>
    <col min="3587" max="3587" width="10.140625" style="105" customWidth="1"/>
    <col min="3588" max="3588" width="10.5703125" style="105" customWidth="1"/>
    <col min="3589" max="3589" width="10.85546875" style="105" customWidth="1"/>
    <col min="3590" max="3590" width="1.42578125" style="105" customWidth="1"/>
    <col min="3591" max="3840" width="9.140625" style="105"/>
    <col min="3841" max="3841" width="59.28515625" style="105" customWidth="1"/>
    <col min="3842" max="3842" width="25.140625" style="105" customWidth="1"/>
    <col min="3843" max="3843" width="10.140625" style="105" customWidth="1"/>
    <col min="3844" max="3844" width="10.5703125" style="105" customWidth="1"/>
    <col min="3845" max="3845" width="10.85546875" style="105" customWidth="1"/>
    <col min="3846" max="3846" width="1.42578125" style="105" customWidth="1"/>
    <col min="3847" max="4096" width="9.140625" style="105"/>
    <col min="4097" max="4097" width="59.28515625" style="105" customWidth="1"/>
    <col min="4098" max="4098" width="25.140625" style="105" customWidth="1"/>
    <col min="4099" max="4099" width="10.140625" style="105" customWidth="1"/>
    <col min="4100" max="4100" width="10.5703125" style="105" customWidth="1"/>
    <col min="4101" max="4101" width="10.85546875" style="105" customWidth="1"/>
    <col min="4102" max="4102" width="1.42578125" style="105" customWidth="1"/>
    <col min="4103" max="4352" width="9.140625" style="105"/>
    <col min="4353" max="4353" width="59.28515625" style="105" customWidth="1"/>
    <col min="4354" max="4354" width="25.140625" style="105" customWidth="1"/>
    <col min="4355" max="4355" width="10.140625" style="105" customWidth="1"/>
    <col min="4356" max="4356" width="10.5703125" style="105" customWidth="1"/>
    <col min="4357" max="4357" width="10.85546875" style="105" customWidth="1"/>
    <col min="4358" max="4358" width="1.42578125" style="105" customWidth="1"/>
    <col min="4359" max="4608" width="9.140625" style="105"/>
    <col min="4609" max="4609" width="59.28515625" style="105" customWidth="1"/>
    <col min="4610" max="4610" width="25.140625" style="105" customWidth="1"/>
    <col min="4611" max="4611" width="10.140625" style="105" customWidth="1"/>
    <col min="4612" max="4612" width="10.5703125" style="105" customWidth="1"/>
    <col min="4613" max="4613" width="10.85546875" style="105" customWidth="1"/>
    <col min="4614" max="4614" width="1.42578125" style="105" customWidth="1"/>
    <col min="4615" max="4864" width="9.140625" style="105"/>
    <col min="4865" max="4865" width="59.28515625" style="105" customWidth="1"/>
    <col min="4866" max="4866" width="25.140625" style="105" customWidth="1"/>
    <col min="4867" max="4867" width="10.140625" style="105" customWidth="1"/>
    <col min="4868" max="4868" width="10.5703125" style="105" customWidth="1"/>
    <col min="4869" max="4869" width="10.85546875" style="105" customWidth="1"/>
    <col min="4870" max="4870" width="1.42578125" style="105" customWidth="1"/>
    <col min="4871" max="5120" width="9.140625" style="105"/>
    <col min="5121" max="5121" width="59.28515625" style="105" customWidth="1"/>
    <col min="5122" max="5122" width="25.140625" style="105" customWidth="1"/>
    <col min="5123" max="5123" width="10.140625" style="105" customWidth="1"/>
    <col min="5124" max="5124" width="10.5703125" style="105" customWidth="1"/>
    <col min="5125" max="5125" width="10.85546875" style="105" customWidth="1"/>
    <col min="5126" max="5126" width="1.42578125" style="105" customWidth="1"/>
    <col min="5127" max="5376" width="9.140625" style="105"/>
    <col min="5377" max="5377" width="59.28515625" style="105" customWidth="1"/>
    <col min="5378" max="5378" width="25.140625" style="105" customWidth="1"/>
    <col min="5379" max="5379" width="10.140625" style="105" customWidth="1"/>
    <col min="5380" max="5380" width="10.5703125" style="105" customWidth="1"/>
    <col min="5381" max="5381" width="10.85546875" style="105" customWidth="1"/>
    <col min="5382" max="5382" width="1.42578125" style="105" customWidth="1"/>
    <col min="5383" max="5632" width="9.140625" style="105"/>
    <col min="5633" max="5633" width="59.28515625" style="105" customWidth="1"/>
    <col min="5634" max="5634" width="25.140625" style="105" customWidth="1"/>
    <col min="5635" max="5635" width="10.140625" style="105" customWidth="1"/>
    <col min="5636" max="5636" width="10.5703125" style="105" customWidth="1"/>
    <col min="5637" max="5637" width="10.85546875" style="105" customWidth="1"/>
    <col min="5638" max="5638" width="1.42578125" style="105" customWidth="1"/>
    <col min="5639" max="5888" width="9.140625" style="105"/>
    <col min="5889" max="5889" width="59.28515625" style="105" customWidth="1"/>
    <col min="5890" max="5890" width="25.140625" style="105" customWidth="1"/>
    <col min="5891" max="5891" width="10.140625" style="105" customWidth="1"/>
    <col min="5892" max="5892" width="10.5703125" style="105" customWidth="1"/>
    <col min="5893" max="5893" width="10.85546875" style="105" customWidth="1"/>
    <col min="5894" max="5894" width="1.42578125" style="105" customWidth="1"/>
    <col min="5895" max="6144" width="9.140625" style="105"/>
    <col min="6145" max="6145" width="59.28515625" style="105" customWidth="1"/>
    <col min="6146" max="6146" width="25.140625" style="105" customWidth="1"/>
    <col min="6147" max="6147" width="10.140625" style="105" customWidth="1"/>
    <col min="6148" max="6148" width="10.5703125" style="105" customWidth="1"/>
    <col min="6149" max="6149" width="10.85546875" style="105" customWidth="1"/>
    <col min="6150" max="6150" width="1.42578125" style="105" customWidth="1"/>
    <col min="6151" max="6400" width="9.140625" style="105"/>
    <col min="6401" max="6401" width="59.28515625" style="105" customWidth="1"/>
    <col min="6402" max="6402" width="25.140625" style="105" customWidth="1"/>
    <col min="6403" max="6403" width="10.140625" style="105" customWidth="1"/>
    <col min="6404" max="6404" width="10.5703125" style="105" customWidth="1"/>
    <col min="6405" max="6405" width="10.85546875" style="105" customWidth="1"/>
    <col min="6406" max="6406" width="1.42578125" style="105" customWidth="1"/>
    <col min="6407" max="6656" width="9.140625" style="105"/>
    <col min="6657" max="6657" width="59.28515625" style="105" customWidth="1"/>
    <col min="6658" max="6658" width="25.140625" style="105" customWidth="1"/>
    <col min="6659" max="6659" width="10.140625" style="105" customWidth="1"/>
    <col min="6660" max="6660" width="10.5703125" style="105" customWidth="1"/>
    <col min="6661" max="6661" width="10.85546875" style="105" customWidth="1"/>
    <col min="6662" max="6662" width="1.42578125" style="105" customWidth="1"/>
    <col min="6663" max="6912" width="9.140625" style="105"/>
    <col min="6913" max="6913" width="59.28515625" style="105" customWidth="1"/>
    <col min="6914" max="6914" width="25.140625" style="105" customWidth="1"/>
    <col min="6915" max="6915" width="10.140625" style="105" customWidth="1"/>
    <col min="6916" max="6916" width="10.5703125" style="105" customWidth="1"/>
    <col min="6917" max="6917" width="10.85546875" style="105" customWidth="1"/>
    <col min="6918" max="6918" width="1.42578125" style="105" customWidth="1"/>
    <col min="6919" max="7168" width="9.140625" style="105"/>
    <col min="7169" max="7169" width="59.28515625" style="105" customWidth="1"/>
    <col min="7170" max="7170" width="25.140625" style="105" customWidth="1"/>
    <col min="7171" max="7171" width="10.140625" style="105" customWidth="1"/>
    <col min="7172" max="7172" width="10.5703125" style="105" customWidth="1"/>
    <col min="7173" max="7173" width="10.85546875" style="105" customWidth="1"/>
    <col min="7174" max="7174" width="1.42578125" style="105" customWidth="1"/>
    <col min="7175" max="7424" width="9.140625" style="105"/>
    <col min="7425" max="7425" width="59.28515625" style="105" customWidth="1"/>
    <col min="7426" max="7426" width="25.140625" style="105" customWidth="1"/>
    <col min="7427" max="7427" width="10.140625" style="105" customWidth="1"/>
    <col min="7428" max="7428" width="10.5703125" style="105" customWidth="1"/>
    <col min="7429" max="7429" width="10.85546875" style="105" customWidth="1"/>
    <col min="7430" max="7430" width="1.42578125" style="105" customWidth="1"/>
    <col min="7431" max="7680" width="9.140625" style="105"/>
    <col min="7681" max="7681" width="59.28515625" style="105" customWidth="1"/>
    <col min="7682" max="7682" width="25.140625" style="105" customWidth="1"/>
    <col min="7683" max="7683" width="10.140625" style="105" customWidth="1"/>
    <col min="7684" max="7684" width="10.5703125" style="105" customWidth="1"/>
    <col min="7685" max="7685" width="10.85546875" style="105" customWidth="1"/>
    <col min="7686" max="7686" width="1.42578125" style="105" customWidth="1"/>
    <col min="7687" max="7936" width="9.140625" style="105"/>
    <col min="7937" max="7937" width="59.28515625" style="105" customWidth="1"/>
    <col min="7938" max="7938" width="25.140625" style="105" customWidth="1"/>
    <col min="7939" max="7939" width="10.140625" style="105" customWidth="1"/>
    <col min="7940" max="7940" width="10.5703125" style="105" customWidth="1"/>
    <col min="7941" max="7941" width="10.85546875" style="105" customWidth="1"/>
    <col min="7942" max="7942" width="1.42578125" style="105" customWidth="1"/>
    <col min="7943" max="8192" width="9.140625" style="105"/>
    <col min="8193" max="8193" width="59.28515625" style="105" customWidth="1"/>
    <col min="8194" max="8194" width="25.140625" style="105" customWidth="1"/>
    <col min="8195" max="8195" width="10.140625" style="105" customWidth="1"/>
    <col min="8196" max="8196" width="10.5703125" style="105" customWidth="1"/>
    <col min="8197" max="8197" width="10.85546875" style="105" customWidth="1"/>
    <col min="8198" max="8198" width="1.42578125" style="105" customWidth="1"/>
    <col min="8199" max="8448" width="9.140625" style="105"/>
    <col min="8449" max="8449" width="59.28515625" style="105" customWidth="1"/>
    <col min="8450" max="8450" width="25.140625" style="105" customWidth="1"/>
    <col min="8451" max="8451" width="10.140625" style="105" customWidth="1"/>
    <col min="8452" max="8452" width="10.5703125" style="105" customWidth="1"/>
    <col min="8453" max="8453" width="10.85546875" style="105" customWidth="1"/>
    <col min="8454" max="8454" width="1.42578125" style="105" customWidth="1"/>
    <col min="8455" max="8704" width="9.140625" style="105"/>
    <col min="8705" max="8705" width="59.28515625" style="105" customWidth="1"/>
    <col min="8706" max="8706" width="25.140625" style="105" customWidth="1"/>
    <col min="8707" max="8707" width="10.140625" style="105" customWidth="1"/>
    <col min="8708" max="8708" width="10.5703125" style="105" customWidth="1"/>
    <col min="8709" max="8709" width="10.85546875" style="105" customWidth="1"/>
    <col min="8710" max="8710" width="1.42578125" style="105" customWidth="1"/>
    <col min="8711" max="8960" width="9.140625" style="105"/>
    <col min="8961" max="8961" width="59.28515625" style="105" customWidth="1"/>
    <col min="8962" max="8962" width="25.140625" style="105" customWidth="1"/>
    <col min="8963" max="8963" width="10.140625" style="105" customWidth="1"/>
    <col min="8964" max="8964" width="10.5703125" style="105" customWidth="1"/>
    <col min="8965" max="8965" width="10.85546875" style="105" customWidth="1"/>
    <col min="8966" max="8966" width="1.42578125" style="105" customWidth="1"/>
    <col min="8967" max="9216" width="9.140625" style="105"/>
    <col min="9217" max="9217" width="59.28515625" style="105" customWidth="1"/>
    <col min="9218" max="9218" width="25.140625" style="105" customWidth="1"/>
    <col min="9219" max="9219" width="10.140625" style="105" customWidth="1"/>
    <col min="9220" max="9220" width="10.5703125" style="105" customWidth="1"/>
    <col min="9221" max="9221" width="10.85546875" style="105" customWidth="1"/>
    <col min="9222" max="9222" width="1.42578125" style="105" customWidth="1"/>
    <col min="9223" max="9472" width="9.140625" style="105"/>
    <col min="9473" max="9473" width="59.28515625" style="105" customWidth="1"/>
    <col min="9474" max="9474" width="25.140625" style="105" customWidth="1"/>
    <col min="9475" max="9475" width="10.140625" style="105" customWidth="1"/>
    <col min="9476" max="9476" width="10.5703125" style="105" customWidth="1"/>
    <col min="9477" max="9477" width="10.85546875" style="105" customWidth="1"/>
    <col min="9478" max="9478" width="1.42578125" style="105" customWidth="1"/>
    <col min="9479" max="9728" width="9.140625" style="105"/>
    <col min="9729" max="9729" width="59.28515625" style="105" customWidth="1"/>
    <col min="9730" max="9730" width="25.140625" style="105" customWidth="1"/>
    <col min="9731" max="9731" width="10.140625" style="105" customWidth="1"/>
    <col min="9732" max="9732" width="10.5703125" style="105" customWidth="1"/>
    <col min="9733" max="9733" width="10.85546875" style="105" customWidth="1"/>
    <col min="9734" max="9734" width="1.42578125" style="105" customWidth="1"/>
    <col min="9735" max="9984" width="9.140625" style="105"/>
    <col min="9985" max="9985" width="59.28515625" style="105" customWidth="1"/>
    <col min="9986" max="9986" width="25.140625" style="105" customWidth="1"/>
    <col min="9987" max="9987" width="10.140625" style="105" customWidth="1"/>
    <col min="9988" max="9988" width="10.5703125" style="105" customWidth="1"/>
    <col min="9989" max="9989" width="10.85546875" style="105" customWidth="1"/>
    <col min="9990" max="9990" width="1.42578125" style="105" customWidth="1"/>
    <col min="9991" max="10240" width="9.140625" style="105"/>
    <col min="10241" max="10241" width="59.28515625" style="105" customWidth="1"/>
    <col min="10242" max="10242" width="25.140625" style="105" customWidth="1"/>
    <col min="10243" max="10243" width="10.140625" style="105" customWidth="1"/>
    <col min="10244" max="10244" width="10.5703125" style="105" customWidth="1"/>
    <col min="10245" max="10245" width="10.85546875" style="105" customWidth="1"/>
    <col min="10246" max="10246" width="1.42578125" style="105" customWidth="1"/>
    <col min="10247" max="10496" width="9.140625" style="105"/>
    <col min="10497" max="10497" width="59.28515625" style="105" customWidth="1"/>
    <col min="10498" max="10498" width="25.140625" style="105" customWidth="1"/>
    <col min="10499" max="10499" width="10.140625" style="105" customWidth="1"/>
    <col min="10500" max="10500" width="10.5703125" style="105" customWidth="1"/>
    <col min="10501" max="10501" width="10.85546875" style="105" customWidth="1"/>
    <col min="10502" max="10502" width="1.42578125" style="105" customWidth="1"/>
    <col min="10503" max="10752" width="9.140625" style="105"/>
    <col min="10753" max="10753" width="59.28515625" style="105" customWidth="1"/>
    <col min="10754" max="10754" width="25.140625" style="105" customWidth="1"/>
    <col min="10755" max="10755" width="10.140625" style="105" customWidth="1"/>
    <col min="10756" max="10756" width="10.5703125" style="105" customWidth="1"/>
    <col min="10757" max="10757" width="10.85546875" style="105" customWidth="1"/>
    <col min="10758" max="10758" width="1.42578125" style="105" customWidth="1"/>
    <col min="10759" max="11008" width="9.140625" style="105"/>
    <col min="11009" max="11009" width="59.28515625" style="105" customWidth="1"/>
    <col min="11010" max="11010" width="25.140625" style="105" customWidth="1"/>
    <col min="11011" max="11011" width="10.140625" style="105" customWidth="1"/>
    <col min="11012" max="11012" width="10.5703125" style="105" customWidth="1"/>
    <col min="11013" max="11013" width="10.85546875" style="105" customWidth="1"/>
    <col min="11014" max="11014" width="1.42578125" style="105" customWidth="1"/>
    <col min="11015" max="11264" width="9.140625" style="105"/>
    <col min="11265" max="11265" width="59.28515625" style="105" customWidth="1"/>
    <col min="11266" max="11266" width="25.140625" style="105" customWidth="1"/>
    <col min="11267" max="11267" width="10.140625" style="105" customWidth="1"/>
    <col min="11268" max="11268" width="10.5703125" style="105" customWidth="1"/>
    <col min="11269" max="11269" width="10.85546875" style="105" customWidth="1"/>
    <col min="11270" max="11270" width="1.42578125" style="105" customWidth="1"/>
    <col min="11271" max="11520" width="9.140625" style="105"/>
    <col min="11521" max="11521" width="59.28515625" style="105" customWidth="1"/>
    <col min="11522" max="11522" width="25.140625" style="105" customWidth="1"/>
    <col min="11523" max="11523" width="10.140625" style="105" customWidth="1"/>
    <col min="11524" max="11524" width="10.5703125" style="105" customWidth="1"/>
    <col min="11525" max="11525" width="10.85546875" style="105" customWidth="1"/>
    <col min="11526" max="11526" width="1.42578125" style="105" customWidth="1"/>
    <col min="11527" max="11776" width="9.140625" style="105"/>
    <col min="11777" max="11777" width="59.28515625" style="105" customWidth="1"/>
    <col min="11778" max="11778" width="25.140625" style="105" customWidth="1"/>
    <col min="11779" max="11779" width="10.140625" style="105" customWidth="1"/>
    <col min="11780" max="11780" width="10.5703125" style="105" customWidth="1"/>
    <col min="11781" max="11781" width="10.85546875" style="105" customWidth="1"/>
    <col min="11782" max="11782" width="1.42578125" style="105" customWidth="1"/>
    <col min="11783" max="12032" width="9.140625" style="105"/>
    <col min="12033" max="12033" width="59.28515625" style="105" customWidth="1"/>
    <col min="12034" max="12034" width="25.140625" style="105" customWidth="1"/>
    <col min="12035" max="12035" width="10.140625" style="105" customWidth="1"/>
    <col min="12036" max="12036" width="10.5703125" style="105" customWidth="1"/>
    <col min="12037" max="12037" width="10.85546875" style="105" customWidth="1"/>
    <col min="12038" max="12038" width="1.42578125" style="105" customWidth="1"/>
    <col min="12039" max="12288" width="9.140625" style="105"/>
    <col min="12289" max="12289" width="59.28515625" style="105" customWidth="1"/>
    <col min="12290" max="12290" width="25.140625" style="105" customWidth="1"/>
    <col min="12291" max="12291" width="10.140625" style="105" customWidth="1"/>
    <col min="12292" max="12292" width="10.5703125" style="105" customWidth="1"/>
    <col min="12293" max="12293" width="10.85546875" style="105" customWidth="1"/>
    <col min="12294" max="12294" width="1.42578125" style="105" customWidth="1"/>
    <col min="12295" max="12544" width="9.140625" style="105"/>
    <col min="12545" max="12545" width="59.28515625" style="105" customWidth="1"/>
    <col min="12546" max="12546" width="25.140625" style="105" customWidth="1"/>
    <col min="12547" max="12547" width="10.140625" style="105" customWidth="1"/>
    <col min="12548" max="12548" width="10.5703125" style="105" customWidth="1"/>
    <col min="12549" max="12549" width="10.85546875" style="105" customWidth="1"/>
    <col min="12550" max="12550" width="1.42578125" style="105" customWidth="1"/>
    <col min="12551" max="12800" width="9.140625" style="105"/>
    <col min="12801" max="12801" width="59.28515625" style="105" customWidth="1"/>
    <col min="12802" max="12802" width="25.140625" style="105" customWidth="1"/>
    <col min="12803" max="12803" width="10.140625" style="105" customWidth="1"/>
    <col min="12804" max="12804" width="10.5703125" style="105" customWidth="1"/>
    <col min="12805" max="12805" width="10.85546875" style="105" customWidth="1"/>
    <col min="12806" max="12806" width="1.42578125" style="105" customWidth="1"/>
    <col min="12807" max="13056" width="9.140625" style="105"/>
    <col min="13057" max="13057" width="59.28515625" style="105" customWidth="1"/>
    <col min="13058" max="13058" width="25.140625" style="105" customWidth="1"/>
    <col min="13059" max="13059" width="10.140625" style="105" customWidth="1"/>
    <col min="13060" max="13060" width="10.5703125" style="105" customWidth="1"/>
    <col min="13061" max="13061" width="10.85546875" style="105" customWidth="1"/>
    <col min="13062" max="13062" width="1.42578125" style="105" customWidth="1"/>
    <col min="13063" max="13312" width="9.140625" style="105"/>
    <col min="13313" max="13313" width="59.28515625" style="105" customWidth="1"/>
    <col min="13314" max="13314" width="25.140625" style="105" customWidth="1"/>
    <col min="13315" max="13315" width="10.140625" style="105" customWidth="1"/>
    <col min="13316" max="13316" width="10.5703125" style="105" customWidth="1"/>
    <col min="13317" max="13317" width="10.85546875" style="105" customWidth="1"/>
    <col min="13318" max="13318" width="1.42578125" style="105" customWidth="1"/>
    <col min="13319" max="13568" width="9.140625" style="105"/>
    <col min="13569" max="13569" width="59.28515625" style="105" customWidth="1"/>
    <col min="13570" max="13570" width="25.140625" style="105" customWidth="1"/>
    <col min="13571" max="13571" width="10.140625" style="105" customWidth="1"/>
    <col min="13572" max="13572" width="10.5703125" style="105" customWidth="1"/>
    <col min="13573" max="13573" width="10.85546875" style="105" customWidth="1"/>
    <col min="13574" max="13574" width="1.42578125" style="105" customWidth="1"/>
    <col min="13575" max="13824" width="9.140625" style="105"/>
    <col min="13825" max="13825" width="59.28515625" style="105" customWidth="1"/>
    <col min="13826" max="13826" width="25.140625" style="105" customWidth="1"/>
    <col min="13827" max="13827" width="10.140625" style="105" customWidth="1"/>
    <col min="13828" max="13828" width="10.5703125" style="105" customWidth="1"/>
    <col min="13829" max="13829" width="10.85546875" style="105" customWidth="1"/>
    <col min="13830" max="13830" width="1.42578125" style="105" customWidth="1"/>
    <col min="13831" max="14080" width="9.140625" style="105"/>
    <col min="14081" max="14081" width="59.28515625" style="105" customWidth="1"/>
    <col min="14082" max="14082" width="25.140625" style="105" customWidth="1"/>
    <col min="14083" max="14083" width="10.140625" style="105" customWidth="1"/>
    <col min="14084" max="14084" width="10.5703125" style="105" customWidth="1"/>
    <col min="14085" max="14085" width="10.85546875" style="105" customWidth="1"/>
    <col min="14086" max="14086" width="1.42578125" style="105" customWidth="1"/>
    <col min="14087" max="14336" width="9.140625" style="105"/>
    <col min="14337" max="14337" width="59.28515625" style="105" customWidth="1"/>
    <col min="14338" max="14338" width="25.140625" style="105" customWidth="1"/>
    <col min="14339" max="14339" width="10.140625" style="105" customWidth="1"/>
    <col min="14340" max="14340" width="10.5703125" style="105" customWidth="1"/>
    <col min="14341" max="14341" width="10.85546875" style="105" customWidth="1"/>
    <col min="14342" max="14342" width="1.42578125" style="105" customWidth="1"/>
    <col min="14343" max="14592" width="9.140625" style="105"/>
    <col min="14593" max="14593" width="59.28515625" style="105" customWidth="1"/>
    <col min="14594" max="14594" width="25.140625" style="105" customWidth="1"/>
    <col min="14595" max="14595" width="10.140625" style="105" customWidth="1"/>
    <col min="14596" max="14596" width="10.5703125" style="105" customWidth="1"/>
    <col min="14597" max="14597" width="10.85546875" style="105" customWidth="1"/>
    <col min="14598" max="14598" width="1.42578125" style="105" customWidth="1"/>
    <col min="14599" max="14848" width="9.140625" style="105"/>
    <col min="14849" max="14849" width="59.28515625" style="105" customWidth="1"/>
    <col min="14850" max="14850" width="25.140625" style="105" customWidth="1"/>
    <col min="14851" max="14851" width="10.140625" style="105" customWidth="1"/>
    <col min="14852" max="14852" width="10.5703125" style="105" customWidth="1"/>
    <col min="14853" max="14853" width="10.85546875" style="105" customWidth="1"/>
    <col min="14854" max="14854" width="1.42578125" style="105" customWidth="1"/>
    <col min="14855" max="15104" width="9.140625" style="105"/>
    <col min="15105" max="15105" width="59.28515625" style="105" customWidth="1"/>
    <col min="15106" max="15106" width="25.140625" style="105" customWidth="1"/>
    <col min="15107" max="15107" width="10.140625" style="105" customWidth="1"/>
    <col min="15108" max="15108" width="10.5703125" style="105" customWidth="1"/>
    <col min="15109" max="15109" width="10.85546875" style="105" customWidth="1"/>
    <col min="15110" max="15110" width="1.42578125" style="105" customWidth="1"/>
    <col min="15111" max="15360" width="9.140625" style="105"/>
    <col min="15361" max="15361" width="59.28515625" style="105" customWidth="1"/>
    <col min="15362" max="15362" width="25.140625" style="105" customWidth="1"/>
    <col min="15363" max="15363" width="10.140625" style="105" customWidth="1"/>
    <col min="15364" max="15364" width="10.5703125" style="105" customWidth="1"/>
    <col min="15365" max="15365" width="10.85546875" style="105" customWidth="1"/>
    <col min="15366" max="15366" width="1.42578125" style="105" customWidth="1"/>
    <col min="15367" max="15616" width="9.140625" style="105"/>
    <col min="15617" max="15617" width="59.28515625" style="105" customWidth="1"/>
    <col min="15618" max="15618" width="25.140625" style="105" customWidth="1"/>
    <col min="15619" max="15619" width="10.140625" style="105" customWidth="1"/>
    <col min="15620" max="15620" width="10.5703125" style="105" customWidth="1"/>
    <col min="15621" max="15621" width="10.85546875" style="105" customWidth="1"/>
    <col min="15622" max="15622" width="1.42578125" style="105" customWidth="1"/>
    <col min="15623" max="15872" width="9.140625" style="105"/>
    <col min="15873" max="15873" width="59.28515625" style="105" customWidth="1"/>
    <col min="15874" max="15874" width="25.140625" style="105" customWidth="1"/>
    <col min="15875" max="15875" width="10.140625" style="105" customWidth="1"/>
    <col min="15876" max="15876" width="10.5703125" style="105" customWidth="1"/>
    <col min="15877" max="15877" width="10.85546875" style="105" customWidth="1"/>
    <col min="15878" max="15878" width="1.42578125" style="105" customWidth="1"/>
    <col min="15879" max="16128" width="9.140625" style="105"/>
    <col min="16129" max="16129" width="59.28515625" style="105" customWidth="1"/>
    <col min="16130" max="16130" width="25.140625" style="105" customWidth="1"/>
    <col min="16131" max="16131" width="10.140625" style="105" customWidth="1"/>
    <col min="16132" max="16132" width="10.5703125" style="105" customWidth="1"/>
    <col min="16133" max="16133" width="10.85546875" style="105" customWidth="1"/>
    <col min="16134" max="16134" width="1.42578125" style="105" customWidth="1"/>
    <col min="16135" max="16384" width="9.140625" style="105"/>
  </cols>
  <sheetData>
    <row r="5" spans="1:5" x14ac:dyDescent="0.2">
      <c r="A5" s="102"/>
      <c r="B5" s="103"/>
      <c r="C5" s="104"/>
      <c r="D5" s="102"/>
      <c r="E5" s="102"/>
    </row>
    <row r="6" spans="1:5" x14ac:dyDescent="0.2">
      <c r="A6" s="102"/>
      <c r="B6" s="106"/>
      <c r="C6" s="106"/>
      <c r="D6" s="106"/>
      <c r="E6" s="106"/>
    </row>
    <row r="7" spans="1:5" x14ac:dyDescent="0.2">
      <c r="A7" s="102"/>
      <c r="B7" s="106"/>
      <c r="C7" s="106"/>
      <c r="D7" s="106"/>
      <c r="E7" s="106"/>
    </row>
    <row r="9" spans="1:5" ht="44.45" customHeight="1" x14ac:dyDescent="0.2">
      <c r="A9" s="217" t="s">
        <v>652</v>
      </c>
      <c r="B9" s="217"/>
      <c r="C9" s="217"/>
      <c r="D9" s="217"/>
      <c r="E9" s="217"/>
    </row>
    <row r="10" spans="1:5" x14ac:dyDescent="0.2">
      <c r="A10" s="102"/>
      <c r="B10" s="102"/>
      <c r="C10" s="102"/>
      <c r="E10" s="107" t="s">
        <v>599</v>
      </c>
    </row>
    <row r="11" spans="1:5" ht="28.5" x14ac:dyDescent="0.2">
      <c r="A11" s="108" t="s">
        <v>595</v>
      </c>
      <c r="B11" s="108" t="s">
        <v>113</v>
      </c>
      <c r="C11" s="108" t="s">
        <v>600</v>
      </c>
      <c r="D11" s="109" t="s">
        <v>3</v>
      </c>
      <c r="E11" s="110" t="s">
        <v>0</v>
      </c>
    </row>
    <row r="12" spans="1:5" ht="28.5" x14ac:dyDescent="0.2">
      <c r="A12" s="111" t="s">
        <v>601</v>
      </c>
      <c r="B12" s="112" t="s">
        <v>602</v>
      </c>
      <c r="C12" s="113">
        <f>C13</f>
        <v>44862.828299999936</v>
      </c>
      <c r="D12" s="113">
        <f>D13</f>
        <v>-35621.764419999905</v>
      </c>
      <c r="E12" s="114">
        <v>0</v>
      </c>
    </row>
    <row r="13" spans="1:5" ht="15" x14ac:dyDescent="0.2">
      <c r="A13" s="115" t="s">
        <v>601</v>
      </c>
      <c r="B13" s="116" t="s">
        <v>602</v>
      </c>
      <c r="C13" s="117">
        <f>C14+C24+C19</f>
        <v>44862.828299999936</v>
      </c>
      <c r="D13" s="117">
        <f>D14+D24+D19</f>
        <v>-35621.764419999905</v>
      </c>
      <c r="E13" s="118">
        <v>0</v>
      </c>
    </row>
    <row r="14" spans="1:5" ht="28.5" x14ac:dyDescent="0.2">
      <c r="A14" s="111" t="s">
        <v>603</v>
      </c>
      <c r="B14" s="112" t="s">
        <v>604</v>
      </c>
      <c r="C14" s="113">
        <f>C15-C17</f>
        <v>4915</v>
      </c>
      <c r="D14" s="113">
        <f>D15-D17</f>
        <v>0</v>
      </c>
      <c r="E14" s="114">
        <f>D14*100/C14</f>
        <v>0</v>
      </c>
    </row>
    <row r="15" spans="1:5" ht="30" x14ac:dyDescent="0.2">
      <c r="A15" s="119" t="s">
        <v>605</v>
      </c>
      <c r="B15" s="116" t="s">
        <v>606</v>
      </c>
      <c r="C15" s="117">
        <f>C16</f>
        <v>4915</v>
      </c>
      <c r="D15" s="117">
        <f>D16</f>
        <v>0</v>
      </c>
      <c r="E15" s="118">
        <f>D15*100/C15</f>
        <v>0</v>
      </c>
    </row>
    <row r="16" spans="1:5" ht="45" x14ac:dyDescent="0.2">
      <c r="A16" s="115" t="s">
        <v>607</v>
      </c>
      <c r="B16" s="116" t="s">
        <v>608</v>
      </c>
      <c r="C16" s="117">
        <v>4915</v>
      </c>
      <c r="D16" s="117">
        <v>0</v>
      </c>
      <c r="E16" s="118">
        <f>D16*100/C16</f>
        <v>0</v>
      </c>
    </row>
    <row r="17" spans="1:5" ht="30" x14ac:dyDescent="0.2">
      <c r="A17" s="119" t="s">
        <v>609</v>
      </c>
      <c r="B17" s="116" t="s">
        <v>610</v>
      </c>
      <c r="C17" s="117">
        <f>C18</f>
        <v>0</v>
      </c>
      <c r="D17" s="117">
        <f>D18</f>
        <v>0</v>
      </c>
      <c r="E17" s="118">
        <v>0</v>
      </c>
    </row>
    <row r="18" spans="1:5" ht="30" x14ac:dyDescent="0.2">
      <c r="A18" s="115" t="s">
        <v>611</v>
      </c>
      <c r="B18" s="116" t="s">
        <v>612</v>
      </c>
      <c r="C18" s="117">
        <v>0</v>
      </c>
      <c r="D18" s="117">
        <v>0</v>
      </c>
      <c r="E18" s="118">
        <v>0</v>
      </c>
    </row>
    <row r="19" spans="1:5" ht="28.5" x14ac:dyDescent="0.2">
      <c r="A19" s="111" t="s">
        <v>613</v>
      </c>
      <c r="B19" s="112" t="s">
        <v>614</v>
      </c>
      <c r="C19" s="113">
        <f>C20+C22</f>
        <v>0</v>
      </c>
      <c r="D19" s="113">
        <f>D20+D22</f>
        <v>0</v>
      </c>
      <c r="E19" s="114">
        <v>0</v>
      </c>
    </row>
    <row r="20" spans="1:5" ht="45" x14ac:dyDescent="0.2">
      <c r="A20" s="115" t="s">
        <v>615</v>
      </c>
      <c r="B20" s="116" t="s">
        <v>616</v>
      </c>
      <c r="C20" s="117">
        <f>C21</f>
        <v>0</v>
      </c>
      <c r="D20" s="117">
        <f>D21</f>
        <v>0</v>
      </c>
      <c r="E20" s="118">
        <v>0</v>
      </c>
    </row>
    <row r="21" spans="1:5" ht="45" x14ac:dyDescent="0.2">
      <c r="A21" s="115" t="s">
        <v>617</v>
      </c>
      <c r="B21" s="116" t="s">
        <v>618</v>
      </c>
      <c r="C21" s="117">
        <v>0</v>
      </c>
      <c r="D21" s="117">
        <v>0</v>
      </c>
      <c r="E21" s="118">
        <v>0</v>
      </c>
    </row>
    <row r="22" spans="1:5" ht="45" x14ac:dyDescent="0.2">
      <c r="A22" s="115" t="s">
        <v>619</v>
      </c>
      <c r="B22" s="116" t="s">
        <v>620</v>
      </c>
      <c r="C22" s="120">
        <f>C23</f>
        <v>0</v>
      </c>
      <c r="D22" s="120">
        <f>D23</f>
        <v>0</v>
      </c>
      <c r="E22" s="118">
        <v>0</v>
      </c>
    </row>
    <row r="23" spans="1:5" ht="45" x14ac:dyDescent="0.2">
      <c r="A23" s="115" t="s">
        <v>621</v>
      </c>
      <c r="B23" s="116" t="s">
        <v>622</v>
      </c>
      <c r="C23" s="120">
        <v>0</v>
      </c>
      <c r="D23" s="120">
        <v>0</v>
      </c>
      <c r="E23" s="118">
        <v>0</v>
      </c>
    </row>
    <row r="24" spans="1:5" ht="28.5" x14ac:dyDescent="0.2">
      <c r="A24" s="111" t="s">
        <v>623</v>
      </c>
      <c r="B24" s="112" t="s">
        <v>624</v>
      </c>
      <c r="C24" s="121">
        <f>C25+C27</f>
        <v>39947.828299999936</v>
      </c>
      <c r="D24" s="185">
        <f>D25+D27</f>
        <v>-35621.764419999905</v>
      </c>
      <c r="E24" s="114">
        <v>0</v>
      </c>
    </row>
    <row r="25" spans="1:5" ht="15" x14ac:dyDescent="0.2">
      <c r="A25" s="115" t="s">
        <v>625</v>
      </c>
      <c r="B25" s="116" t="s">
        <v>626</v>
      </c>
      <c r="C25" s="120">
        <f>C26</f>
        <v>-1667087.62163</v>
      </c>
      <c r="D25" s="120">
        <f>D26</f>
        <v>-1205271.49147</v>
      </c>
      <c r="E25" s="118">
        <v>0</v>
      </c>
    </row>
    <row r="26" spans="1:5" ht="15" x14ac:dyDescent="0.2">
      <c r="A26" s="115" t="s">
        <v>627</v>
      </c>
      <c r="B26" s="116" t="s">
        <v>628</v>
      </c>
      <c r="C26" s="117">
        <v>-1667087.62163</v>
      </c>
      <c r="D26" s="117">
        <v>-1205271.49147</v>
      </c>
      <c r="E26" s="118">
        <v>0</v>
      </c>
    </row>
    <row r="27" spans="1:5" ht="15" x14ac:dyDescent="0.2">
      <c r="A27" s="115" t="s">
        <v>629</v>
      </c>
      <c r="B27" s="116" t="s">
        <v>630</v>
      </c>
      <c r="C27" s="117">
        <f>C28</f>
        <v>1707035.4499299999</v>
      </c>
      <c r="D27" s="117">
        <f>D28</f>
        <v>1169649.7270500001</v>
      </c>
      <c r="E27" s="118">
        <v>0</v>
      </c>
    </row>
    <row r="28" spans="1:5" ht="15" x14ac:dyDescent="0.2">
      <c r="A28" s="115" t="s">
        <v>631</v>
      </c>
      <c r="B28" s="116" t="s">
        <v>632</v>
      </c>
      <c r="C28" s="117">
        <v>1707035.4499299999</v>
      </c>
      <c r="D28" s="117">
        <v>1169649.7270500001</v>
      </c>
      <c r="E28" s="118">
        <v>0</v>
      </c>
    </row>
    <row r="29" spans="1:5" x14ac:dyDescent="0.2">
      <c r="A29" s="102"/>
      <c r="B29" s="102"/>
      <c r="C29" s="102"/>
      <c r="D29" s="102"/>
      <c r="E29" s="102"/>
    </row>
    <row r="30" spans="1:5" x14ac:dyDescent="0.2">
      <c r="A30" s="102"/>
      <c r="B30" s="102"/>
      <c r="C30" s="102"/>
      <c r="D30" s="102"/>
      <c r="E30" s="102"/>
    </row>
    <row r="31" spans="1:5" x14ac:dyDescent="0.2">
      <c r="A31" s="102"/>
      <c r="B31" s="102"/>
      <c r="C31" s="102"/>
      <c r="D31" s="102"/>
      <c r="E31" s="102"/>
    </row>
    <row r="32" spans="1:5" s="123" customFormat="1" ht="16.5" x14ac:dyDescent="0.25">
      <c r="A32" s="122" t="s">
        <v>598</v>
      </c>
      <c r="B32" s="122"/>
      <c r="C32" s="122"/>
      <c r="D32" s="218" t="s">
        <v>549</v>
      </c>
      <c r="E32" s="218"/>
    </row>
  </sheetData>
  <mergeCells count="2">
    <mergeCell ref="A9:E9"/>
    <mergeCell ref="D32:E3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tabSelected="1" topLeftCell="A4" workbookViewId="0">
      <selection activeCell="E9" sqref="E9"/>
    </sheetView>
  </sheetViews>
  <sheetFormatPr defaultColWidth="9.140625" defaultRowHeight="15" x14ac:dyDescent="0.25"/>
  <cols>
    <col min="1" max="1" width="87.7109375" style="88" customWidth="1"/>
    <col min="2" max="2" width="24" style="88" customWidth="1"/>
    <col min="3" max="3" width="9.140625" style="88" customWidth="1"/>
    <col min="4" max="16384" width="9.140625" style="88"/>
  </cols>
  <sheetData>
    <row r="1" spans="1:3" x14ac:dyDescent="0.25">
      <c r="A1" s="87"/>
      <c r="B1" s="71"/>
      <c r="C1" s="72"/>
    </row>
    <row r="2" spans="1:3" x14ac:dyDescent="0.25">
      <c r="A2" s="87"/>
      <c r="B2" s="71"/>
      <c r="C2" s="72"/>
    </row>
    <row r="3" spans="1:3" ht="33" customHeight="1" x14ac:dyDescent="0.25">
      <c r="A3" s="87"/>
      <c r="B3" s="209"/>
      <c r="C3" s="209"/>
    </row>
    <row r="4" spans="1:3" ht="18" customHeight="1" x14ac:dyDescent="0.25">
      <c r="A4" s="87"/>
      <c r="B4" s="71"/>
      <c r="C4" s="72"/>
    </row>
    <row r="5" spans="1:3" x14ac:dyDescent="0.25">
      <c r="A5" s="87"/>
      <c r="B5" s="89"/>
    </row>
    <row r="6" spans="1:3" x14ac:dyDescent="0.25">
      <c r="A6" s="87"/>
      <c r="B6" s="89"/>
    </row>
    <row r="7" spans="1:3" x14ac:dyDescent="0.25">
      <c r="A7" s="87"/>
      <c r="B7" s="90"/>
    </row>
    <row r="8" spans="1:3" ht="40.5" customHeight="1" x14ac:dyDescent="0.25">
      <c r="A8" s="221" t="s">
        <v>653</v>
      </c>
      <c r="B8" s="221"/>
      <c r="C8" s="221"/>
    </row>
    <row r="9" spans="1:3" ht="16.5" x14ac:dyDescent="0.25">
      <c r="A9" s="91"/>
      <c r="B9" s="92"/>
    </row>
    <row r="10" spans="1:3" ht="15.75" x14ac:dyDescent="0.25">
      <c r="A10" s="93"/>
      <c r="B10" s="94"/>
    </row>
    <row r="11" spans="1:3" ht="16.5" x14ac:dyDescent="0.25">
      <c r="A11" s="95" t="s">
        <v>595</v>
      </c>
      <c r="B11" s="222" t="s">
        <v>596</v>
      </c>
      <c r="C11" s="222"/>
    </row>
    <row r="12" spans="1:3" ht="21.75" customHeight="1" x14ac:dyDescent="0.25">
      <c r="A12" s="96" t="s">
        <v>597</v>
      </c>
      <c r="B12" s="219">
        <v>300</v>
      </c>
      <c r="C12" s="219"/>
    </row>
    <row r="13" spans="1:3" ht="39" customHeight="1" x14ac:dyDescent="0.25">
      <c r="A13" s="187" t="s">
        <v>769</v>
      </c>
      <c r="B13" s="223">
        <v>300</v>
      </c>
      <c r="C13" s="223"/>
    </row>
    <row r="14" spans="1:3" ht="39" customHeight="1" x14ac:dyDescent="0.25">
      <c r="A14" s="186" t="s">
        <v>770</v>
      </c>
      <c r="B14" s="219">
        <v>300</v>
      </c>
      <c r="C14" s="219"/>
    </row>
    <row r="15" spans="1:3" ht="29.25" customHeight="1" x14ac:dyDescent="0.25">
      <c r="A15" s="187" t="s">
        <v>654</v>
      </c>
      <c r="B15" s="223">
        <v>300</v>
      </c>
      <c r="C15" s="223"/>
    </row>
    <row r="16" spans="1:3" ht="35.1" customHeight="1" x14ac:dyDescent="0.25">
      <c r="A16" s="96" t="s">
        <v>655</v>
      </c>
      <c r="B16" s="219">
        <v>0</v>
      </c>
      <c r="C16" s="219"/>
    </row>
    <row r="17" spans="1:4" ht="18.75" x14ac:dyDescent="0.3">
      <c r="A17" s="97"/>
      <c r="B17" s="98"/>
      <c r="C17" s="99"/>
    </row>
    <row r="18" spans="1:4" ht="18.75" x14ac:dyDescent="0.3">
      <c r="A18" s="97"/>
      <c r="B18" s="98"/>
      <c r="C18" s="99"/>
    </row>
    <row r="19" spans="1:4" ht="18.75" x14ac:dyDescent="0.3">
      <c r="A19" s="99"/>
      <c r="B19" s="99"/>
      <c r="C19" s="99"/>
    </row>
    <row r="20" spans="1:4" s="1" customFormat="1" ht="18.75" x14ac:dyDescent="0.3">
      <c r="A20" s="100" t="s">
        <v>598</v>
      </c>
      <c r="B20" s="220" t="s">
        <v>549</v>
      </c>
      <c r="C20" s="220"/>
      <c r="D20" s="101"/>
    </row>
  </sheetData>
  <mergeCells count="9">
    <mergeCell ref="B16:C16"/>
    <mergeCell ref="B20:C20"/>
    <mergeCell ref="B3:C3"/>
    <mergeCell ref="A8:C8"/>
    <mergeCell ref="B11:C11"/>
    <mergeCell ref="B12:C12"/>
    <mergeCell ref="B15:C15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4'!Область_печати</vt:lpstr>
      <vt:lpstr>'прил 6'!Область_печати</vt:lpstr>
      <vt:lpstr>прил1!Область_печати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15k158</cp:lastModifiedBy>
  <cp:lastPrinted>2022-10-20T07:35:10Z</cp:lastPrinted>
  <dcterms:created xsi:type="dcterms:W3CDTF">2019-04-05T08:20:40Z</dcterms:created>
  <dcterms:modified xsi:type="dcterms:W3CDTF">2022-10-25T09:37:30Z</dcterms:modified>
</cp:coreProperties>
</file>